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ecretaria01\Desktop\RENDICION CONTRALORIA 2024\"/>
    </mc:Choice>
  </mc:AlternateContent>
  <xr:revisionPtr revIDLastSave="0" documentId="13_ncr:1_{13C20EEA-E690-412A-9A2E-4BFADBB629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triz de Riesgos ESE HSI" sheetId="16" r:id="rId1"/>
    <sheet name="Mapa1" sheetId="11" state="hidden" r:id="rId2"/>
    <sheet name="Calificación" sheetId="12" state="hidden" r:id="rId3"/>
    <sheet name="Mapa de Calor" sheetId="9" r:id="rId4"/>
    <sheet name="Valoración de Controles" sheetId="10" r:id="rId5"/>
    <sheet name="Acciones de Mitigación" sheetId="13" state="hidden" r:id="rId6"/>
    <sheet name="Seguimiento" sheetId="15" state="hidden" r:id="rId7"/>
    <sheet name="Matriz de Riesgos" sheetId="4" state="hidden" r:id="rId8"/>
    <sheet name="Clasificación de Riesgos" sheetId="6" r:id="rId9"/>
  </sheets>
  <definedNames>
    <definedName name="_xlnm._FilterDatabase" localSheetId="5" hidden="1">'Acciones de Mitigación'!$A$11:$AE$55</definedName>
    <definedName name="_xlnm._FilterDatabase" localSheetId="2" hidden="1">Calificación!$A$11:$AE$55</definedName>
    <definedName name="_xlnm._FilterDatabase" localSheetId="1" hidden="1">Mapa1!$A$11:$AE$55</definedName>
    <definedName name="_xlnm._FilterDatabase" localSheetId="7" hidden="1">'Matriz de Riesgos'!$A$6:$AE$50</definedName>
    <definedName name="_xlnm._FilterDatabase" localSheetId="0" hidden="1">'Matriz de Riesgos ESE HSI'!$A$9:$AE$53</definedName>
    <definedName name="_xlnm._FilterDatabase" localSheetId="6" hidden="1">Seguimiento!$A$11:$AE$55</definedName>
    <definedName name="_xlnm.Print_Area" localSheetId="5">'Acciones de Mitigación'!$B$3:$AD$52</definedName>
    <definedName name="_xlnm.Print_Area" localSheetId="2">Calificación!$B$3:$AC$52</definedName>
    <definedName name="_xlnm.Print_Area" localSheetId="3">'Mapa de Calor'!$B$2:$V$22</definedName>
    <definedName name="_xlnm.Print_Area" localSheetId="0">'Matriz de Riesgos ESE HSI'!$A$1:$AF$50</definedName>
    <definedName name="_xlnm.Print_Area" localSheetId="6">Seguimiento!$B$3:$AE$52</definedName>
    <definedName name="_xlnm.Print_Area" localSheetId="4">'Valoración de Controles'!$B$2:$J$32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0" i="16" l="1"/>
  <c r="W50" i="16"/>
  <c r="V50" i="16"/>
  <c r="Z49" i="16"/>
  <c r="W49" i="16"/>
  <c r="V49" i="16"/>
  <c r="Z48" i="16"/>
  <c r="W48" i="16"/>
  <c r="V48" i="16"/>
  <c r="Y47" i="16"/>
  <c r="W47" i="16"/>
  <c r="X47" i="16" s="1"/>
  <c r="Z47" i="16" s="1"/>
  <c r="V47" i="16"/>
  <c r="Z46" i="16"/>
  <c r="W46" i="16"/>
  <c r="V46" i="16"/>
  <c r="Y45" i="16"/>
  <c r="W45" i="16"/>
  <c r="V45" i="16"/>
  <c r="X45" i="16" s="1"/>
  <c r="Z45" i="16" s="1"/>
  <c r="Y44" i="16"/>
  <c r="W44" i="16"/>
  <c r="V44" i="16"/>
  <c r="Z43" i="16"/>
  <c r="W43" i="16"/>
  <c r="X43" i="16" s="1"/>
  <c r="Y43" i="16" s="1"/>
  <c r="V43" i="16"/>
  <c r="Z42" i="16"/>
  <c r="W42" i="16"/>
  <c r="V42" i="16"/>
  <c r="Z41" i="16"/>
  <c r="W41" i="16"/>
  <c r="V41" i="16"/>
  <c r="Y40" i="16"/>
  <c r="W40" i="16"/>
  <c r="V40" i="16"/>
  <c r="Z39" i="16"/>
  <c r="W39" i="16"/>
  <c r="V39" i="16"/>
  <c r="Z38" i="16"/>
  <c r="W38" i="16"/>
  <c r="V38" i="16"/>
  <c r="Z37" i="16"/>
  <c r="W37" i="16"/>
  <c r="V37" i="16"/>
  <c r="Z36" i="16"/>
  <c r="W36" i="16"/>
  <c r="V36" i="16"/>
  <c r="Z35" i="16"/>
  <c r="W35" i="16"/>
  <c r="V35" i="16"/>
  <c r="Z34" i="16"/>
  <c r="W34" i="16"/>
  <c r="V34" i="16"/>
  <c r="X34" i="16" s="1"/>
  <c r="Y34" i="16" s="1"/>
  <c r="Y33" i="16"/>
  <c r="W33" i="16"/>
  <c r="V33" i="16"/>
  <c r="Z32" i="16"/>
  <c r="W32" i="16"/>
  <c r="V32" i="16"/>
  <c r="X32" i="16" s="1"/>
  <c r="Y32" i="16" s="1"/>
  <c r="Z31" i="16"/>
  <c r="W31" i="16"/>
  <c r="V31" i="16"/>
  <c r="Z30" i="16"/>
  <c r="W30" i="16"/>
  <c r="V30" i="16"/>
  <c r="Z29" i="16"/>
  <c r="W29" i="16"/>
  <c r="V29" i="16"/>
  <c r="X29" i="16" s="1"/>
  <c r="Y29" i="16" s="1"/>
  <c r="Z28" i="16"/>
  <c r="W28" i="16"/>
  <c r="V28" i="16"/>
  <c r="X28" i="16" s="1"/>
  <c r="Y28" i="16" s="1"/>
  <c r="Z27" i="16"/>
  <c r="W27" i="16"/>
  <c r="V27" i="16"/>
  <c r="Z26" i="16"/>
  <c r="W26" i="16"/>
  <c r="V26" i="16"/>
  <c r="Z25" i="16"/>
  <c r="W25" i="16"/>
  <c r="V25" i="16"/>
  <c r="Z24" i="16"/>
  <c r="W24" i="16"/>
  <c r="V24" i="16"/>
  <c r="Z23" i="16"/>
  <c r="W23" i="16"/>
  <c r="V23" i="16"/>
  <c r="Z22" i="16"/>
  <c r="W22" i="16"/>
  <c r="V22" i="16"/>
  <c r="Z21" i="16"/>
  <c r="W21" i="16"/>
  <c r="V21" i="16"/>
  <c r="X21" i="16" s="1"/>
  <c r="Y21" i="16" s="1"/>
  <c r="Z20" i="16"/>
  <c r="W20" i="16"/>
  <c r="V20" i="16"/>
  <c r="Z19" i="16"/>
  <c r="W19" i="16"/>
  <c r="X19" i="16" s="1"/>
  <c r="Y19" i="16" s="1"/>
  <c r="V19" i="16"/>
  <c r="Z18" i="16"/>
  <c r="W18" i="16"/>
  <c r="V18" i="16"/>
  <c r="Z17" i="16"/>
  <c r="W17" i="16"/>
  <c r="V17" i="16"/>
  <c r="Z16" i="16"/>
  <c r="W16" i="16"/>
  <c r="V16" i="16"/>
  <c r="Z15" i="16"/>
  <c r="W15" i="16"/>
  <c r="X15" i="16" s="1"/>
  <c r="Y15" i="16" s="1"/>
  <c r="V15" i="16"/>
  <c r="Z14" i="16"/>
  <c r="W14" i="16"/>
  <c r="V14" i="16"/>
  <c r="Z13" i="16"/>
  <c r="W13" i="16"/>
  <c r="V13" i="16"/>
  <c r="X13" i="16" s="1"/>
  <c r="Y13" i="16" s="1"/>
  <c r="Z12" i="16"/>
  <c r="W12" i="16"/>
  <c r="V12" i="16"/>
  <c r="X12" i="16" s="1"/>
  <c r="Y12" i="16" s="1"/>
  <c r="Y11" i="16"/>
  <c r="W11" i="16"/>
  <c r="V11" i="16"/>
  <c r="Y10" i="16"/>
  <c r="W10" i="16"/>
  <c r="V10" i="16"/>
  <c r="Z52" i="15"/>
  <c r="W52" i="15"/>
  <c r="V52" i="15"/>
  <c r="X52" i="15" s="1"/>
  <c r="Y52" i="15" s="1"/>
  <c r="Z51" i="15"/>
  <c r="W51" i="15"/>
  <c r="V51" i="15"/>
  <c r="X51" i="15" s="1"/>
  <c r="Y51" i="15" s="1"/>
  <c r="Z50" i="15"/>
  <c r="W50" i="15"/>
  <c r="V50" i="15"/>
  <c r="X50" i="15" s="1"/>
  <c r="Y50" i="15" s="1"/>
  <c r="Y49" i="15"/>
  <c r="W49" i="15"/>
  <c r="V49" i="15"/>
  <c r="X49" i="15" s="1"/>
  <c r="Z49" i="15" s="1"/>
  <c r="Z48" i="15"/>
  <c r="W48" i="15"/>
  <c r="V48" i="15"/>
  <c r="X48" i="15" s="1"/>
  <c r="Y48" i="15" s="1"/>
  <c r="Y47" i="15"/>
  <c r="X47" i="15"/>
  <c r="Z47" i="15" s="1"/>
  <c r="W47" i="15"/>
  <c r="V47" i="15"/>
  <c r="Y46" i="15"/>
  <c r="W46" i="15"/>
  <c r="V46" i="15"/>
  <c r="Z45" i="15"/>
  <c r="W45" i="15"/>
  <c r="V45" i="15"/>
  <c r="Z44" i="15"/>
  <c r="W44" i="15"/>
  <c r="V44" i="15"/>
  <c r="X44" i="15" s="1"/>
  <c r="Y44" i="15" s="1"/>
  <c r="Z43" i="15"/>
  <c r="X43" i="15"/>
  <c r="Y43" i="15" s="1"/>
  <c r="W43" i="15"/>
  <c r="V43" i="15"/>
  <c r="Y42" i="15"/>
  <c r="W42" i="15"/>
  <c r="V42" i="15"/>
  <c r="Z41" i="15"/>
  <c r="W41" i="15"/>
  <c r="V41" i="15"/>
  <c r="Z40" i="15"/>
  <c r="W40" i="15"/>
  <c r="X40" i="15" s="1"/>
  <c r="Y40" i="15" s="1"/>
  <c r="V40" i="15"/>
  <c r="Z39" i="15"/>
  <c r="W39" i="15"/>
  <c r="V39" i="15"/>
  <c r="X39" i="15" s="1"/>
  <c r="Y39" i="15" s="1"/>
  <c r="Z38" i="15"/>
  <c r="W38" i="15"/>
  <c r="V38" i="15"/>
  <c r="Z37" i="15"/>
  <c r="W37" i="15"/>
  <c r="V37" i="15"/>
  <c r="Z36" i="15"/>
  <c r="W36" i="15"/>
  <c r="X36" i="15" s="1"/>
  <c r="Y36" i="15" s="1"/>
  <c r="V36" i="15"/>
  <c r="Y35" i="15"/>
  <c r="W35" i="15"/>
  <c r="V35" i="15"/>
  <c r="X35" i="15" s="1"/>
  <c r="Z35" i="15" s="1"/>
  <c r="Z34" i="15"/>
  <c r="W34" i="15"/>
  <c r="V34" i="15"/>
  <c r="Z33" i="15"/>
  <c r="W33" i="15"/>
  <c r="V33" i="15"/>
  <c r="X33" i="15" s="1"/>
  <c r="Y33" i="15" s="1"/>
  <c r="Z32" i="15"/>
  <c r="W32" i="15"/>
  <c r="V32" i="15"/>
  <c r="X32" i="15" s="1"/>
  <c r="Y32" i="15" s="1"/>
  <c r="Z31" i="15"/>
  <c r="W31" i="15"/>
  <c r="V31" i="15"/>
  <c r="X31" i="15" s="1"/>
  <c r="Y31" i="15" s="1"/>
  <c r="Z30" i="15"/>
  <c r="W30" i="15"/>
  <c r="V30" i="15"/>
  <c r="X30" i="15" s="1"/>
  <c r="Y30" i="15" s="1"/>
  <c r="Z29" i="15"/>
  <c r="W29" i="15"/>
  <c r="V29" i="15"/>
  <c r="Z28" i="15"/>
  <c r="W28" i="15"/>
  <c r="V28" i="15"/>
  <c r="X28" i="15" s="1"/>
  <c r="Y28" i="15" s="1"/>
  <c r="Z27" i="15"/>
  <c r="W27" i="15"/>
  <c r="V27" i="15"/>
  <c r="X27" i="15" s="1"/>
  <c r="Y27" i="15" s="1"/>
  <c r="Z26" i="15"/>
  <c r="W26" i="15"/>
  <c r="V26" i="15"/>
  <c r="Z25" i="15"/>
  <c r="W25" i="15"/>
  <c r="V25" i="15"/>
  <c r="Z24" i="15"/>
  <c r="W24" i="15"/>
  <c r="V24" i="15"/>
  <c r="X24" i="15" s="1"/>
  <c r="Y24" i="15" s="1"/>
  <c r="Z23" i="15"/>
  <c r="W23" i="15"/>
  <c r="V23" i="15"/>
  <c r="X23" i="15" s="1"/>
  <c r="Y23" i="15" s="1"/>
  <c r="Z22" i="15"/>
  <c r="W22" i="15"/>
  <c r="V22" i="15"/>
  <c r="X22" i="15" s="1"/>
  <c r="Y22" i="15" s="1"/>
  <c r="Z21" i="15"/>
  <c r="W21" i="15"/>
  <c r="V21" i="15"/>
  <c r="X21" i="15" s="1"/>
  <c r="Y21" i="15" s="1"/>
  <c r="Z20" i="15"/>
  <c r="W20" i="15"/>
  <c r="V20" i="15"/>
  <c r="Z19" i="15"/>
  <c r="W19" i="15"/>
  <c r="V19" i="15"/>
  <c r="X19" i="15" s="1"/>
  <c r="Y19" i="15" s="1"/>
  <c r="Z18" i="15"/>
  <c r="W18" i="15"/>
  <c r="V18" i="15"/>
  <c r="Z17" i="15"/>
  <c r="W17" i="15"/>
  <c r="V17" i="15"/>
  <c r="X17" i="15" s="1"/>
  <c r="Y17" i="15" s="1"/>
  <c r="Z16" i="15"/>
  <c r="W16" i="15"/>
  <c r="V16" i="15"/>
  <c r="Z15" i="15"/>
  <c r="W15" i="15"/>
  <c r="V15" i="15"/>
  <c r="X15" i="15" s="1"/>
  <c r="Y15" i="15" s="1"/>
  <c r="Z14" i="15"/>
  <c r="W14" i="15"/>
  <c r="V14" i="15"/>
  <c r="Y13" i="15"/>
  <c r="W13" i="15"/>
  <c r="V13" i="15"/>
  <c r="X13" i="15" s="1"/>
  <c r="Z13" i="15" s="1"/>
  <c r="Y12" i="15"/>
  <c r="W12" i="15"/>
  <c r="V12" i="15"/>
  <c r="X12" i="15" s="1"/>
  <c r="Z12" i="15" s="1"/>
  <c r="V12" i="13"/>
  <c r="W12" i="13"/>
  <c r="Y12" i="13"/>
  <c r="V13" i="13"/>
  <c r="X13" i="13" s="1"/>
  <c r="Z13" i="13" s="1"/>
  <c r="W13" i="13"/>
  <c r="Y13" i="13"/>
  <c r="V14" i="13"/>
  <c r="W14" i="13"/>
  <c r="X14" i="13"/>
  <c r="Y14" i="13" s="1"/>
  <c r="Z14" i="13"/>
  <c r="V15" i="13"/>
  <c r="W15" i="13"/>
  <c r="X15" i="13"/>
  <c r="Y15" i="13" s="1"/>
  <c r="Z15" i="13"/>
  <c r="V16" i="13"/>
  <c r="X16" i="13" s="1"/>
  <c r="Y16" i="13" s="1"/>
  <c r="W16" i="13"/>
  <c r="Z16" i="13"/>
  <c r="V17" i="13"/>
  <c r="W17" i="13"/>
  <c r="Z17" i="13"/>
  <c r="V18" i="13"/>
  <c r="W18" i="13"/>
  <c r="X18" i="13"/>
  <c r="Y18" i="13" s="1"/>
  <c r="Z18" i="13"/>
  <c r="V19" i="13"/>
  <c r="X19" i="13" s="1"/>
  <c r="Y19" i="13" s="1"/>
  <c r="W19" i="13"/>
  <c r="Z19" i="13"/>
  <c r="V20" i="13"/>
  <c r="W20" i="13"/>
  <c r="Z20" i="13"/>
  <c r="V21" i="13"/>
  <c r="X21" i="13" s="1"/>
  <c r="Y21" i="13" s="1"/>
  <c r="W21" i="13"/>
  <c r="Z21" i="13"/>
  <c r="V22" i="13"/>
  <c r="W22" i="13"/>
  <c r="X22" i="13"/>
  <c r="Y22" i="13"/>
  <c r="Z22" i="13"/>
  <c r="V23" i="13"/>
  <c r="W23" i="13"/>
  <c r="X23" i="13"/>
  <c r="Y23" i="13" s="1"/>
  <c r="Z23" i="13"/>
  <c r="V24" i="13"/>
  <c r="X24" i="13" s="1"/>
  <c r="Y24" i="13" s="1"/>
  <c r="W24" i="13"/>
  <c r="Z24" i="13"/>
  <c r="V25" i="13"/>
  <c r="W25" i="13"/>
  <c r="Z25" i="13"/>
  <c r="V26" i="13"/>
  <c r="X26" i="13" s="1"/>
  <c r="Y26" i="13" s="1"/>
  <c r="W26" i="13"/>
  <c r="Z26" i="13"/>
  <c r="V27" i="13"/>
  <c r="X27" i="13" s="1"/>
  <c r="Y27" i="13" s="1"/>
  <c r="W27" i="13"/>
  <c r="Z27" i="13"/>
  <c r="V28" i="13"/>
  <c r="W28" i="13"/>
  <c r="Z28" i="13"/>
  <c r="V29" i="13"/>
  <c r="X29" i="13" s="1"/>
  <c r="Y29" i="13" s="1"/>
  <c r="W29" i="13"/>
  <c r="Z29" i="13"/>
  <c r="V30" i="13"/>
  <c r="W30" i="13"/>
  <c r="X30" i="13"/>
  <c r="Y30" i="13" s="1"/>
  <c r="Z30" i="13"/>
  <c r="V31" i="13"/>
  <c r="W31" i="13"/>
  <c r="X31" i="13"/>
  <c r="Y31" i="13" s="1"/>
  <c r="Z31" i="13"/>
  <c r="V32" i="13"/>
  <c r="X32" i="13" s="1"/>
  <c r="Y32" i="13" s="1"/>
  <c r="W32" i="13"/>
  <c r="Z32" i="13"/>
  <c r="V33" i="13"/>
  <c r="W33" i="13"/>
  <c r="Z33" i="13"/>
  <c r="V34" i="13"/>
  <c r="W34" i="13"/>
  <c r="X34" i="13"/>
  <c r="Y34" i="13" s="1"/>
  <c r="Z34" i="13"/>
  <c r="V35" i="13"/>
  <c r="X35" i="13" s="1"/>
  <c r="Z35" i="13" s="1"/>
  <c r="W35" i="13"/>
  <c r="Y35" i="13"/>
  <c r="V36" i="13"/>
  <c r="X36" i="13" s="1"/>
  <c r="Y36" i="13" s="1"/>
  <c r="W36" i="13"/>
  <c r="Z36" i="13"/>
  <c r="V37" i="13"/>
  <c r="X37" i="13" s="1"/>
  <c r="Y37" i="13" s="1"/>
  <c r="W37" i="13"/>
  <c r="Z37" i="13"/>
  <c r="V38" i="13"/>
  <c r="W38" i="13"/>
  <c r="X38" i="13"/>
  <c r="Y38" i="13"/>
  <c r="Z38" i="13"/>
  <c r="V39" i="13"/>
  <c r="W39" i="13"/>
  <c r="X39" i="13" s="1"/>
  <c r="Y39" i="13" s="1"/>
  <c r="Z39" i="13"/>
  <c r="V40" i="13"/>
  <c r="X40" i="13" s="1"/>
  <c r="Y40" i="13" s="1"/>
  <c r="W40" i="13"/>
  <c r="Z40" i="13"/>
  <c r="V41" i="13"/>
  <c r="W41" i="13"/>
  <c r="Z41" i="13"/>
  <c r="V42" i="13"/>
  <c r="X42" i="13" s="1"/>
  <c r="Z42" i="13" s="1"/>
  <c r="W42" i="13"/>
  <c r="Y42" i="13"/>
  <c r="V43" i="13"/>
  <c r="X43" i="13" s="1"/>
  <c r="Y43" i="13" s="1"/>
  <c r="W43" i="13"/>
  <c r="Z43" i="13"/>
  <c r="V44" i="13"/>
  <c r="X44" i="13" s="1"/>
  <c r="Y44" i="13" s="1"/>
  <c r="W44" i="13"/>
  <c r="Z44" i="13"/>
  <c r="V45" i="13"/>
  <c r="W45" i="13"/>
  <c r="Z45" i="13"/>
  <c r="V46" i="13"/>
  <c r="W46" i="13"/>
  <c r="X46" i="13" s="1"/>
  <c r="Z46" i="13" s="1"/>
  <c r="Y46" i="13"/>
  <c r="V47" i="13"/>
  <c r="W47" i="13"/>
  <c r="X47" i="13"/>
  <c r="Z47" i="13" s="1"/>
  <c r="Y47" i="13"/>
  <c r="V48" i="13"/>
  <c r="W48" i="13"/>
  <c r="Z48" i="13"/>
  <c r="V49" i="13"/>
  <c r="X49" i="13" s="1"/>
  <c r="Z49" i="13" s="1"/>
  <c r="W49" i="13"/>
  <c r="Y49" i="13"/>
  <c r="V50" i="13"/>
  <c r="X50" i="13" s="1"/>
  <c r="Y50" i="13" s="1"/>
  <c r="W50" i="13"/>
  <c r="Z50" i="13"/>
  <c r="V51" i="13"/>
  <c r="W51" i="13"/>
  <c r="X51" i="13"/>
  <c r="Y51" i="13" s="1"/>
  <c r="Z51" i="13"/>
  <c r="V52" i="13"/>
  <c r="X52" i="13" s="1"/>
  <c r="Y52" i="13" s="1"/>
  <c r="W52" i="13"/>
  <c r="Z52" i="13"/>
  <c r="X33" i="13" l="1"/>
  <c r="Y33" i="13" s="1"/>
  <c r="X20" i="13"/>
  <c r="Y20" i="13" s="1"/>
  <c r="X17" i="13"/>
  <c r="Y17" i="13" s="1"/>
  <c r="X14" i="15"/>
  <c r="Y14" i="15" s="1"/>
  <c r="X25" i="15"/>
  <c r="Y25" i="15" s="1"/>
  <c r="X18" i="15"/>
  <c r="Y18" i="15" s="1"/>
  <c r="X29" i="15"/>
  <c r="Y29" i="15" s="1"/>
  <c r="X26" i="15"/>
  <c r="Y26" i="15" s="1"/>
  <c r="X37" i="15"/>
  <c r="Y37" i="15" s="1"/>
  <c r="X41" i="15"/>
  <c r="Y41" i="15" s="1"/>
  <c r="X48" i="13"/>
  <c r="Y48" i="13" s="1"/>
  <c r="X41" i="13"/>
  <c r="Y41" i="13" s="1"/>
  <c r="X28" i="13"/>
  <c r="Y28" i="13" s="1"/>
  <c r="X25" i="13"/>
  <c r="Y25" i="13" s="1"/>
  <c r="X12" i="13"/>
  <c r="Z12" i="13" s="1"/>
  <c r="X34" i="15"/>
  <c r="Y34" i="15" s="1"/>
  <c r="X45" i="15"/>
  <c r="Y45" i="15" s="1"/>
  <c r="X45" i="13"/>
  <c r="Y45" i="13" s="1"/>
  <c r="X38" i="15"/>
  <c r="Y38" i="15" s="1"/>
  <c r="X16" i="15"/>
  <c r="Y16" i="15" s="1"/>
  <c r="X42" i="15"/>
  <c r="Z42" i="15" s="1"/>
  <c r="X20" i="15"/>
  <c r="Y20" i="15" s="1"/>
  <c r="X46" i="15"/>
  <c r="Z46" i="15" s="1"/>
  <c r="X17" i="16"/>
  <c r="Y17" i="16" s="1"/>
  <c r="X25" i="16"/>
  <c r="Y25" i="16" s="1"/>
  <c r="X22" i="16"/>
  <c r="Y22" i="16" s="1"/>
  <c r="X30" i="16"/>
  <c r="Y30" i="16" s="1"/>
  <c r="X16" i="16"/>
  <c r="Y16" i="16" s="1"/>
  <c r="X24" i="16"/>
  <c r="Y24" i="16" s="1"/>
  <c r="X40" i="16"/>
  <c r="Z40" i="16" s="1"/>
  <c r="X48" i="16"/>
  <c r="Y48" i="16" s="1"/>
  <c r="X18" i="16"/>
  <c r="Y18" i="16" s="1"/>
  <c r="X26" i="16"/>
  <c r="Y26" i="16" s="1"/>
  <c r="X20" i="16"/>
  <c r="Y20" i="16" s="1"/>
  <c r="X36" i="16"/>
  <c r="Y36" i="16" s="1"/>
  <c r="X44" i="16"/>
  <c r="Z44" i="16" s="1"/>
  <c r="X11" i="16"/>
  <c r="Z11" i="16" s="1"/>
  <c r="X23" i="16"/>
  <c r="Y23" i="16" s="1"/>
  <c r="X33" i="16"/>
  <c r="Z33" i="16" s="1"/>
  <c r="X38" i="16"/>
  <c r="Y38" i="16" s="1"/>
  <c r="X35" i="16"/>
  <c r="Y35" i="16" s="1"/>
  <c r="X50" i="16"/>
  <c r="Y50" i="16" s="1"/>
  <c r="X10" i="16"/>
  <c r="Z10" i="16" s="1"/>
  <c r="X27" i="16"/>
  <c r="Y27" i="16" s="1"/>
  <c r="X37" i="16"/>
  <c r="Y37" i="16" s="1"/>
  <c r="X42" i="16"/>
  <c r="Y42" i="16" s="1"/>
  <c r="X39" i="16"/>
  <c r="Y39" i="16" s="1"/>
  <c r="X49" i="16"/>
  <c r="Y49" i="16" s="1"/>
  <c r="X14" i="16"/>
  <c r="Y14" i="16" s="1"/>
  <c r="X31" i="16"/>
  <c r="Y31" i="16" s="1"/>
  <c r="X41" i="16"/>
  <c r="Y41" i="16" s="1"/>
  <c r="X46" i="16"/>
  <c r="Y46" i="16" s="1"/>
  <c r="Z52" i="12"/>
  <c r="W52" i="12"/>
  <c r="V52" i="12"/>
  <c r="X52" i="12" s="1"/>
  <c r="Y52" i="12" s="1"/>
  <c r="Z51" i="12"/>
  <c r="W51" i="12"/>
  <c r="X51" i="12" s="1"/>
  <c r="Y51" i="12" s="1"/>
  <c r="V51" i="12"/>
  <c r="Z50" i="12"/>
  <c r="W50" i="12"/>
  <c r="V50" i="12"/>
  <c r="X50" i="12" s="1"/>
  <c r="Y50" i="12" s="1"/>
  <c r="Y49" i="12"/>
  <c r="W49" i="12"/>
  <c r="V49" i="12"/>
  <c r="Z48" i="12"/>
  <c r="W48" i="12"/>
  <c r="V48" i="12"/>
  <c r="X48" i="12" s="1"/>
  <c r="Y48" i="12" s="1"/>
  <c r="Y47" i="12"/>
  <c r="X47" i="12"/>
  <c r="Z47" i="12" s="1"/>
  <c r="W47" i="12"/>
  <c r="V47" i="12"/>
  <c r="Y46" i="12"/>
  <c r="W46" i="12"/>
  <c r="V46" i="12"/>
  <c r="Z45" i="12"/>
  <c r="W45" i="12"/>
  <c r="V45" i="12"/>
  <c r="X45" i="12" s="1"/>
  <c r="Y45" i="12" s="1"/>
  <c r="Z44" i="12"/>
  <c r="W44" i="12"/>
  <c r="V44" i="12"/>
  <c r="Z43" i="12"/>
  <c r="W43" i="12"/>
  <c r="V43" i="12"/>
  <c r="X43" i="12" s="1"/>
  <c r="Y43" i="12" s="1"/>
  <c r="Y42" i="12"/>
  <c r="W42" i="12"/>
  <c r="V42" i="12"/>
  <c r="X42" i="12" s="1"/>
  <c r="Z42" i="12" s="1"/>
  <c r="Z41" i="12"/>
  <c r="W41" i="12"/>
  <c r="V41" i="12"/>
  <c r="Z40" i="12"/>
  <c r="W40" i="12"/>
  <c r="V40" i="12"/>
  <c r="Z39" i="12"/>
  <c r="W39" i="12"/>
  <c r="V39" i="12"/>
  <c r="X39" i="12" s="1"/>
  <c r="Y39" i="12" s="1"/>
  <c r="Z38" i="12"/>
  <c r="W38" i="12"/>
  <c r="V38" i="12"/>
  <c r="Z37" i="12"/>
  <c r="W37" i="12"/>
  <c r="V37" i="12"/>
  <c r="X37" i="12" s="1"/>
  <c r="Y37" i="12" s="1"/>
  <c r="Z36" i="12"/>
  <c r="W36" i="12"/>
  <c r="X36" i="12" s="1"/>
  <c r="Y36" i="12" s="1"/>
  <c r="V36" i="12"/>
  <c r="Y35" i="12"/>
  <c r="W35" i="12"/>
  <c r="X35" i="12" s="1"/>
  <c r="Z35" i="12" s="1"/>
  <c r="V35" i="12"/>
  <c r="Z34" i="12"/>
  <c r="W34" i="12"/>
  <c r="V34" i="12"/>
  <c r="X34" i="12" s="1"/>
  <c r="Y34" i="12" s="1"/>
  <c r="Z33" i="12"/>
  <c r="W33" i="12"/>
  <c r="V33" i="12"/>
  <c r="X33" i="12" s="1"/>
  <c r="Y33" i="12" s="1"/>
  <c r="Z32" i="12"/>
  <c r="W32" i="12"/>
  <c r="V32" i="12"/>
  <c r="Z31" i="12"/>
  <c r="X31" i="12"/>
  <c r="Y31" i="12" s="1"/>
  <c r="W31" i="12"/>
  <c r="V31" i="12"/>
  <c r="Z30" i="12"/>
  <c r="W30" i="12"/>
  <c r="V30" i="12"/>
  <c r="Z29" i="12"/>
  <c r="W29" i="12"/>
  <c r="V29" i="12"/>
  <c r="X29" i="12" s="1"/>
  <c r="Y29" i="12" s="1"/>
  <c r="Z28" i="12"/>
  <c r="W28" i="12"/>
  <c r="V28" i="12"/>
  <c r="Z27" i="12"/>
  <c r="W27" i="12"/>
  <c r="V27" i="12"/>
  <c r="X27" i="12" s="1"/>
  <c r="Y27" i="12" s="1"/>
  <c r="Z26" i="12"/>
  <c r="W26" i="12"/>
  <c r="V26" i="12"/>
  <c r="X26" i="12" s="1"/>
  <c r="Y26" i="12" s="1"/>
  <c r="Z25" i="12"/>
  <c r="W25" i="12"/>
  <c r="V25" i="12"/>
  <c r="Z24" i="12"/>
  <c r="W24" i="12"/>
  <c r="V24" i="12"/>
  <c r="Z23" i="12"/>
  <c r="W23" i="12"/>
  <c r="V23" i="12"/>
  <c r="X23" i="12" s="1"/>
  <c r="Y23" i="12" s="1"/>
  <c r="Z22" i="12"/>
  <c r="W22" i="12"/>
  <c r="V22" i="12"/>
  <c r="X22" i="12" s="1"/>
  <c r="Y22" i="12" s="1"/>
  <c r="Z21" i="12"/>
  <c r="W21" i="12"/>
  <c r="V21" i="12"/>
  <c r="X21" i="12" s="1"/>
  <c r="Y21" i="12" s="1"/>
  <c r="Z20" i="12"/>
  <c r="W20" i="12"/>
  <c r="X20" i="12" s="1"/>
  <c r="Y20" i="12" s="1"/>
  <c r="V20" i="12"/>
  <c r="Z19" i="12"/>
  <c r="W19" i="12"/>
  <c r="X19" i="12" s="1"/>
  <c r="Y19" i="12" s="1"/>
  <c r="V19" i="12"/>
  <c r="Z18" i="12"/>
  <c r="W18" i="12"/>
  <c r="V18" i="12"/>
  <c r="X18" i="12" s="1"/>
  <c r="Y18" i="12" s="1"/>
  <c r="Z17" i="12"/>
  <c r="W17" i="12"/>
  <c r="V17" i="12"/>
  <c r="X17" i="12" s="1"/>
  <c r="Y17" i="12" s="1"/>
  <c r="Z16" i="12"/>
  <c r="W16" i="12"/>
  <c r="V16" i="12"/>
  <c r="Z15" i="12"/>
  <c r="X15" i="12"/>
  <c r="Y15" i="12" s="1"/>
  <c r="W15" i="12"/>
  <c r="V15" i="12"/>
  <c r="Z14" i="12"/>
  <c r="W14" i="12"/>
  <c r="V14" i="12"/>
  <c r="Y13" i="12"/>
  <c r="W13" i="12"/>
  <c r="V13" i="12"/>
  <c r="X13" i="12" s="1"/>
  <c r="Z13" i="12" s="1"/>
  <c r="Y12" i="12"/>
  <c r="W12" i="12"/>
  <c r="X12" i="12" s="1"/>
  <c r="Z12" i="12" s="1"/>
  <c r="V12" i="12"/>
  <c r="Z52" i="11"/>
  <c r="W52" i="11"/>
  <c r="V52" i="11"/>
  <c r="X52" i="11" s="1"/>
  <c r="Y52" i="11" s="1"/>
  <c r="Z51" i="11"/>
  <c r="X51" i="11"/>
  <c r="Y51" i="11" s="1"/>
  <c r="W51" i="11"/>
  <c r="V51" i="11"/>
  <c r="Z50" i="11"/>
  <c r="W50" i="11"/>
  <c r="V50" i="11"/>
  <c r="Y49" i="11"/>
  <c r="W49" i="11"/>
  <c r="V49" i="11"/>
  <c r="X49" i="11" s="1"/>
  <c r="Z49" i="11" s="1"/>
  <c r="Z48" i="11"/>
  <c r="W48" i="11"/>
  <c r="V48" i="11"/>
  <c r="X48" i="11" s="1"/>
  <c r="Y48" i="11" s="1"/>
  <c r="Y47" i="11"/>
  <c r="W47" i="11"/>
  <c r="V47" i="11"/>
  <c r="X47" i="11" s="1"/>
  <c r="Z47" i="11" s="1"/>
  <c r="Y46" i="11"/>
  <c r="W46" i="11"/>
  <c r="V46" i="11"/>
  <c r="X46" i="11" s="1"/>
  <c r="Z46" i="11" s="1"/>
  <c r="Z45" i="11"/>
  <c r="W45" i="11"/>
  <c r="V45" i="11"/>
  <c r="Z44" i="11"/>
  <c r="W44" i="11"/>
  <c r="V44" i="11"/>
  <c r="X44" i="11" s="1"/>
  <c r="Y44" i="11" s="1"/>
  <c r="Z43" i="11"/>
  <c r="W43" i="11"/>
  <c r="V43" i="11"/>
  <c r="X43" i="11" s="1"/>
  <c r="Y43" i="11" s="1"/>
  <c r="Y42" i="11"/>
  <c r="W42" i="11"/>
  <c r="V42" i="11"/>
  <c r="Z41" i="11"/>
  <c r="W41" i="11"/>
  <c r="V41" i="11"/>
  <c r="X41" i="11" s="1"/>
  <c r="Y41" i="11" s="1"/>
  <c r="Z40" i="11"/>
  <c r="W40" i="11"/>
  <c r="X40" i="11" s="1"/>
  <c r="Y40" i="11" s="1"/>
  <c r="V40" i="11"/>
  <c r="Z39" i="11"/>
  <c r="W39" i="11"/>
  <c r="X39" i="11" s="1"/>
  <c r="Y39" i="11" s="1"/>
  <c r="V39" i="11"/>
  <c r="Z38" i="11"/>
  <c r="W38" i="11"/>
  <c r="V38" i="11"/>
  <c r="X38" i="11" s="1"/>
  <c r="Y38" i="11" s="1"/>
  <c r="Z37" i="11"/>
  <c r="W37" i="11"/>
  <c r="V37" i="11"/>
  <c r="X37" i="11" s="1"/>
  <c r="Y37" i="11" s="1"/>
  <c r="Z36" i="11"/>
  <c r="W36" i="11"/>
  <c r="V36" i="11"/>
  <c r="Y35" i="11"/>
  <c r="X35" i="11"/>
  <c r="Z35" i="11" s="1"/>
  <c r="W35" i="11"/>
  <c r="V35" i="11"/>
  <c r="Z34" i="11"/>
  <c r="W34" i="11"/>
  <c r="V34" i="11"/>
  <c r="Z33" i="11"/>
  <c r="W33" i="11"/>
  <c r="V33" i="11"/>
  <c r="X33" i="11" s="1"/>
  <c r="Y33" i="11" s="1"/>
  <c r="Z32" i="11"/>
  <c r="W32" i="11"/>
  <c r="V32" i="11"/>
  <c r="X32" i="11" s="1"/>
  <c r="Y32" i="11" s="1"/>
  <c r="Z31" i="11"/>
  <c r="W31" i="11"/>
  <c r="V31" i="11"/>
  <c r="X31" i="11" s="1"/>
  <c r="Y31" i="11" s="1"/>
  <c r="Z30" i="11"/>
  <c r="W30" i="11"/>
  <c r="V30" i="11"/>
  <c r="X30" i="11" s="1"/>
  <c r="Y30" i="11" s="1"/>
  <c r="Z29" i="11"/>
  <c r="W29" i="11"/>
  <c r="V29" i="11"/>
  <c r="Z28" i="11"/>
  <c r="W28" i="11"/>
  <c r="V28" i="11"/>
  <c r="X28" i="11" s="1"/>
  <c r="Y28" i="11" s="1"/>
  <c r="Z27" i="11"/>
  <c r="X27" i="11"/>
  <c r="Y27" i="11" s="1"/>
  <c r="W27" i="11"/>
  <c r="V27" i="11"/>
  <c r="Z26" i="11"/>
  <c r="W26" i="11"/>
  <c r="V26" i="11"/>
  <c r="X26" i="11" s="1"/>
  <c r="Y26" i="11" s="1"/>
  <c r="Z25" i="11"/>
  <c r="W25" i="11"/>
  <c r="V25" i="11"/>
  <c r="X25" i="11" s="1"/>
  <c r="Y25" i="11" s="1"/>
  <c r="Z24" i="11"/>
  <c r="W24" i="11"/>
  <c r="V24" i="11"/>
  <c r="Z23" i="11"/>
  <c r="W23" i="11"/>
  <c r="X23" i="11" s="1"/>
  <c r="Y23" i="11" s="1"/>
  <c r="V23" i="11"/>
  <c r="Z22" i="11"/>
  <c r="W22" i="11"/>
  <c r="V22" i="11"/>
  <c r="X22" i="11" s="1"/>
  <c r="Y22" i="11" s="1"/>
  <c r="Z21" i="11"/>
  <c r="W21" i="11"/>
  <c r="V21" i="11"/>
  <c r="X21" i="11" s="1"/>
  <c r="Y21" i="11" s="1"/>
  <c r="Z20" i="11"/>
  <c r="W20" i="11"/>
  <c r="V20" i="11"/>
  <c r="X20" i="11" s="1"/>
  <c r="Y20" i="11" s="1"/>
  <c r="Z19" i="11"/>
  <c r="X19" i="11"/>
  <c r="Y19" i="11" s="1"/>
  <c r="W19" i="11"/>
  <c r="V19" i="11"/>
  <c r="Z18" i="11"/>
  <c r="W18" i="11"/>
  <c r="V18" i="11"/>
  <c r="Z17" i="11"/>
  <c r="W17" i="11"/>
  <c r="V17" i="11"/>
  <c r="X17" i="11" s="1"/>
  <c r="Y17" i="11" s="1"/>
  <c r="Z16" i="11"/>
  <c r="W16" i="11"/>
  <c r="V16" i="11"/>
  <c r="Z15" i="11"/>
  <c r="W15" i="11"/>
  <c r="V15" i="11"/>
  <c r="X15" i="11" s="1"/>
  <c r="Y15" i="11" s="1"/>
  <c r="Z14" i="11"/>
  <c r="W14" i="11"/>
  <c r="V14" i="11"/>
  <c r="X14" i="11" s="1"/>
  <c r="Y14" i="11" s="1"/>
  <c r="Y13" i="11"/>
  <c r="W13" i="11"/>
  <c r="V13" i="11"/>
  <c r="Y12" i="11"/>
  <c r="W12" i="11"/>
  <c r="V12" i="11"/>
  <c r="X12" i="11" s="1"/>
  <c r="Z12" i="11" s="1"/>
  <c r="X36" i="11" l="1"/>
  <c r="Y36" i="11" s="1"/>
  <c r="X28" i="12"/>
  <c r="Y28" i="12" s="1"/>
  <c r="X18" i="11"/>
  <c r="Y18" i="11" s="1"/>
  <c r="X29" i="11"/>
  <c r="Y29" i="11" s="1"/>
  <c r="X14" i="12"/>
  <c r="Y14" i="12" s="1"/>
  <c r="X25" i="12"/>
  <c r="Y25" i="12" s="1"/>
  <c r="X32" i="12"/>
  <c r="Y32" i="12" s="1"/>
  <c r="X40" i="12"/>
  <c r="Y40" i="12" s="1"/>
  <c r="X24" i="12"/>
  <c r="Y24" i="12" s="1"/>
  <c r="X44" i="12"/>
  <c r="Y44" i="12" s="1"/>
  <c r="X34" i="11"/>
  <c r="Y34" i="11" s="1"/>
  <c r="X45" i="11"/>
  <c r="Y45" i="11" s="1"/>
  <c r="X30" i="12"/>
  <c r="Y30" i="12" s="1"/>
  <c r="X41" i="12"/>
  <c r="Y41" i="12" s="1"/>
  <c r="X16" i="11"/>
  <c r="Y16" i="11" s="1"/>
  <c r="X42" i="11"/>
  <c r="Z42" i="11" s="1"/>
  <c r="X38" i="12"/>
  <c r="Y38" i="12" s="1"/>
  <c r="X49" i="12"/>
  <c r="Z49" i="12" s="1"/>
  <c r="X13" i="11"/>
  <c r="Z13" i="11" s="1"/>
  <c r="X24" i="11"/>
  <c r="Y24" i="11" s="1"/>
  <c r="X50" i="11"/>
  <c r="Y50" i="11" s="1"/>
  <c r="X16" i="12"/>
  <c r="Y16" i="12" s="1"/>
  <c r="X46" i="12"/>
  <c r="Z46" i="12" s="1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1" i="4"/>
  <c r="Z32" i="4"/>
  <c r="Z33" i="4"/>
  <c r="Z34" i="4"/>
  <c r="Z35" i="4"/>
  <c r="Z36" i="4"/>
  <c r="Z38" i="4"/>
  <c r="Z39" i="4"/>
  <c r="Z40" i="4"/>
  <c r="Z43" i="4"/>
  <c r="Z45" i="4"/>
  <c r="Z46" i="4"/>
  <c r="Z47" i="4"/>
  <c r="Y8" i="4"/>
  <c r="Y30" i="4"/>
  <c r="Y37" i="4"/>
  <c r="Y41" i="4"/>
  <c r="Y42" i="4"/>
  <c r="Y44" i="4"/>
  <c r="Y7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31" i="4"/>
  <c r="W32" i="4"/>
  <c r="W33" i="4"/>
  <c r="W34" i="4"/>
  <c r="W22" i="4"/>
  <c r="W23" i="4"/>
  <c r="W24" i="4"/>
  <c r="W25" i="4"/>
  <c r="W26" i="4"/>
  <c r="W27" i="4"/>
  <c r="W28" i="4"/>
  <c r="W29" i="4"/>
  <c r="W30" i="4"/>
  <c r="W11" i="4"/>
  <c r="W12" i="4"/>
  <c r="W13" i="4"/>
  <c r="W14" i="4"/>
  <c r="W15" i="4"/>
  <c r="W16" i="4"/>
  <c r="W17" i="4"/>
  <c r="W18" i="4"/>
  <c r="W19" i="4"/>
  <c r="W20" i="4"/>
  <c r="W21" i="4"/>
  <c r="W10" i="4"/>
  <c r="W8" i="4"/>
  <c r="W9" i="4"/>
  <c r="W7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X33" i="4" s="1"/>
  <c r="V32" i="4"/>
  <c r="V31" i="4"/>
  <c r="V30" i="4"/>
  <c r="V29" i="4"/>
  <c r="V27" i="4"/>
  <c r="V28" i="4"/>
  <c r="V26" i="4"/>
  <c r="V25" i="4"/>
  <c r="V24" i="4"/>
  <c r="V23" i="4"/>
  <c r="V22" i="4"/>
  <c r="V21" i="4"/>
  <c r="V20" i="4"/>
  <c r="V19" i="4"/>
  <c r="V18" i="4"/>
  <c r="V16" i="4"/>
  <c r="V17" i="4"/>
  <c r="X17" i="4" s="1"/>
  <c r="V15" i="4"/>
  <c r="V14" i="4"/>
  <c r="V13" i="4"/>
  <c r="V12" i="4"/>
  <c r="V11" i="4"/>
  <c r="V10" i="4"/>
  <c r="V9" i="4"/>
  <c r="X9" i="4" s="1"/>
  <c r="V8" i="4"/>
  <c r="V7" i="4"/>
  <c r="X16" i="4" l="1"/>
  <c r="X31" i="4"/>
  <c r="Y31" i="4" s="1"/>
  <c r="Y33" i="4"/>
  <c r="Y17" i="4"/>
  <c r="Y9" i="4"/>
  <c r="Y16" i="4"/>
  <c r="X38" i="4"/>
  <c r="X42" i="4"/>
  <c r="Z42" i="4" s="1"/>
  <c r="X46" i="4"/>
  <c r="Y46" i="4" s="1"/>
  <c r="X12" i="4"/>
  <c r="X20" i="4"/>
  <c r="X24" i="4"/>
  <c r="X10" i="4"/>
  <c r="X14" i="4"/>
  <c r="X18" i="4"/>
  <c r="X22" i="4"/>
  <c r="X26" i="4"/>
  <c r="X30" i="4"/>
  <c r="Z30" i="4" s="1"/>
  <c r="X36" i="4"/>
  <c r="X40" i="4"/>
  <c r="X44" i="4"/>
  <c r="Z44" i="4" s="1"/>
  <c r="X11" i="4"/>
  <c r="X15" i="4"/>
  <c r="X19" i="4"/>
  <c r="X23" i="4"/>
  <c r="X8" i="4"/>
  <c r="Z8" i="4" s="1"/>
  <c r="X27" i="4"/>
  <c r="X32" i="4"/>
  <c r="X7" i="4"/>
  <c r="Z7" i="4" s="1"/>
  <c r="X21" i="4"/>
  <c r="X13" i="4"/>
  <c r="X29" i="4"/>
  <c r="X25" i="4"/>
  <c r="X37" i="4"/>
  <c r="Z37" i="4" s="1"/>
  <c r="X41" i="4"/>
  <c r="Z41" i="4" s="1"/>
  <c r="X45" i="4"/>
  <c r="Y45" i="4" s="1"/>
  <c r="X28" i="4"/>
  <c r="X34" i="4"/>
  <c r="X35" i="4"/>
  <c r="X39" i="4"/>
  <c r="X43" i="4"/>
  <c r="X47" i="4"/>
  <c r="Y47" i="4" s="1"/>
  <c r="Y21" i="4" l="1"/>
  <c r="Y28" i="4"/>
  <c r="Y25" i="4"/>
  <c r="Y23" i="4"/>
  <c r="Y26" i="4"/>
  <c r="Y10" i="4"/>
  <c r="Y32" i="4"/>
  <c r="Y19" i="4"/>
  <c r="Y40" i="4"/>
  <c r="Y22" i="4"/>
  <c r="Y24" i="4"/>
  <c r="Y34" i="4"/>
  <c r="Y11" i="4"/>
  <c r="Y14" i="4"/>
  <c r="Y12" i="4"/>
  <c r="Y43" i="4"/>
  <c r="Y39" i="4"/>
  <c r="Y29" i="4"/>
  <c r="Y35" i="4"/>
  <c r="Y13" i="4"/>
  <c r="Y27" i="4"/>
  <c r="Y15" i="4"/>
  <c r="Y36" i="4"/>
  <c r="Y18" i="4"/>
  <c r="Y20" i="4"/>
  <c r="Y38" i="4"/>
</calcChain>
</file>

<file path=xl/sharedStrings.xml><?xml version="1.0" encoding="utf-8"?>
<sst xmlns="http://schemas.openxmlformats.org/spreadsheetml/2006/main" count="4383" uniqueCount="438">
  <si>
    <t>PROCESO</t>
  </si>
  <si>
    <t>PROCESOS ESTRATÉGICOS</t>
  </si>
  <si>
    <t>PROCESOS MISIONALES</t>
  </si>
  <si>
    <t>PROCESOS DE APOYO</t>
  </si>
  <si>
    <t>GESTIÓN FINANCIERA</t>
  </si>
  <si>
    <t>RESPONSABLE</t>
  </si>
  <si>
    <t>Gerencia</t>
  </si>
  <si>
    <t>Comunicaciones</t>
  </si>
  <si>
    <t>PLANEACIÓN INSTITUCIONAL</t>
  </si>
  <si>
    <t>Gestión de la Planeación</t>
  </si>
  <si>
    <t>Planificación y Consolidación del SIGC</t>
  </si>
  <si>
    <t>Sistema de Información y Atención al Usuario</t>
  </si>
  <si>
    <t>ATENCIÓN EN SALUD</t>
  </si>
  <si>
    <t>Gestión Farmacéutica</t>
  </si>
  <si>
    <t>GESTIÓN HUMANA</t>
  </si>
  <si>
    <t>Administración de Personal</t>
  </si>
  <si>
    <t>GESTIÓN DE LA INFORMACIÓN Y LAS COMUNICACIONES</t>
  </si>
  <si>
    <t>Gestión de la Infraestructura de TIC</t>
  </si>
  <si>
    <t>GESTIÓN DE RECURSOS FÍSICOS</t>
  </si>
  <si>
    <t>Gestión de la Facturación</t>
  </si>
  <si>
    <t>Gestión de Cartera</t>
  </si>
  <si>
    <t>Gestión de Tesorería</t>
  </si>
  <si>
    <t>Gestión de Contabilidad</t>
  </si>
  <si>
    <t>PROCESOS DE EVALUACIÓN Y CONTROL</t>
  </si>
  <si>
    <t>EVALUACIÓN Y CONTROL DE LA GESTIÓN</t>
  </si>
  <si>
    <t>Evaluación del Sistema de Control Interno</t>
  </si>
  <si>
    <t>DESCRIPCIÓN DEL RIESGO</t>
  </si>
  <si>
    <t>CLASIFICACIÓN DEL RIESGO</t>
  </si>
  <si>
    <t>PROCESOS</t>
  </si>
  <si>
    <t>TALENTO HUMANO</t>
  </si>
  <si>
    <t>TECNOLOGÍA</t>
  </si>
  <si>
    <t>EVENTOS EXTERNOS</t>
  </si>
  <si>
    <t>Ejecución y administración de procesos</t>
  </si>
  <si>
    <t>Pérdida por daños o extravíos de los activos fijos por desastres naturales u otros riesgos/eventos externos como atentados, vandalismo, orden público.</t>
  </si>
  <si>
    <t>Fraude externo</t>
  </si>
  <si>
    <t>Fraude interno</t>
  </si>
  <si>
    <t>Fallas tecnológicas</t>
  </si>
  <si>
    <t>Relaciones laborales</t>
  </si>
  <si>
    <t>Usuarios, productos y prácticas</t>
  </si>
  <si>
    <t>Daños a activos fijos/ eventos externos</t>
  </si>
  <si>
    <t>Pérdidas derivadas de errores en la ejecución y administración de procesos</t>
  </si>
  <si>
    <t>Pérdida derivada de actos de fraude por personas ajenas a la organización (no participa personal de la entidad)</t>
  </si>
  <si>
    <t>Pérdida debido a actos de fraude, actuaciones irregulares, comisión de hechos delictivos abuso de confianza, apropiación indebida, incumplimiento de regulaciones legales o internas de la entidad en las cuales está involucrado por lo menos 1 participante interno de la organización, son realizadas de forma intencional y/o con ánimo de lucro para sí mismo o para terceros.</t>
  </si>
  <si>
    <t>Errores en hardware, software, telecomunicaciones, interrupción de servicios básicos.</t>
  </si>
  <si>
    <t>Pérdidas que surgen de acciones contrarias a las leyes o acuerdos de empleo, salud o seguridad, del pago de demandas por daños personales o de discriminación.</t>
  </si>
  <si>
    <t>Fallas negligentes o involuntarias de las obligaciones frente a los usuarios y que impiden satisfacer una obligación profesional frente a éstos.</t>
  </si>
  <si>
    <t>CLASIFICACIÓN DE RIESGOS</t>
  </si>
  <si>
    <t>DESCRIPCIÓN</t>
  </si>
  <si>
    <t>EVENTO EXTERNO</t>
  </si>
  <si>
    <t>VARIOS FACTORES</t>
  </si>
  <si>
    <t>FACTORES DE RIESGO ASOCIADOS</t>
  </si>
  <si>
    <t>N°</t>
  </si>
  <si>
    <t>DEPENDENCIA</t>
  </si>
  <si>
    <t>Calidad</t>
  </si>
  <si>
    <t>Coordinación Médica</t>
  </si>
  <si>
    <t>Servicio Farmacéutico</t>
  </si>
  <si>
    <t>Subdirección Administrativa</t>
  </si>
  <si>
    <t>TIC</t>
  </si>
  <si>
    <t>Control Interno</t>
  </si>
  <si>
    <t>CAUSA</t>
  </si>
  <si>
    <t>Planes y proyectos, procesos y procedimientos desarticulados, o ausencia de estos</t>
  </si>
  <si>
    <t>Gestión de Historias Clínicas y Gestión Documental</t>
  </si>
  <si>
    <t>INFRAESTRUCTURA
Y EVENTO EXTERNO</t>
  </si>
  <si>
    <t>Líder SIAU</t>
  </si>
  <si>
    <t>Gestión Documental</t>
  </si>
  <si>
    <t>IMPACTO / CONSECUENCIA</t>
  </si>
  <si>
    <t>Uso de documentación obsoleta</t>
  </si>
  <si>
    <t>Duplicidad de tareas o actividades</t>
  </si>
  <si>
    <t>- Incremento de Eventos adversos
- No lograr la acreditación institucional
- No satisfacción del usuario y partes interesadas
- Deterioro de Imagen Institucional</t>
  </si>
  <si>
    <t>- Procesos y procedimientos obsoletos o inexistentes
- Falta de adherenia del personal a los procesos y procedimientos
- Ausencia de seguimiento y evaluación de la gestión institucional (Indicadores) por parte de los dueños de los procesos
-Falta de seguimiento e implementación de acciones de mejoramiento a los hallazgos de Auditorías de Calidad</t>
  </si>
  <si>
    <t>- Deterioro de la imagen institucional
-No satisfacción del usuario
- No lograr los objetivos institucionales
- No lograr la acreditación institucional</t>
  </si>
  <si>
    <t>GESTIÓN DE LA CONTRATACIÓN</t>
  </si>
  <si>
    <t>Contratación</t>
  </si>
  <si>
    <t>- Encuestas de satisfacción desactualizadas</t>
  </si>
  <si>
    <t>Inadecuada formulación del Plan Anual de Auditorías y Seguimientos de Ley</t>
  </si>
  <si>
    <t>Falta de control en los servicios por el personal asignado</t>
  </si>
  <si>
    <t>DESCRIPCIÓN DEL CONTROL</t>
  </si>
  <si>
    <t>ACCIONES PREVENTIVAS O DE MEJORA</t>
  </si>
  <si>
    <t>- Generar cargas laborales adicionales para generar informacion requerida
- Afecta la pertinencia de la información
- Puede afectar la toma de decisiones</t>
  </si>
  <si>
    <t>Descuadre de los cajeros</t>
  </si>
  <si>
    <t>Arqueos de caja</t>
  </si>
  <si>
    <t>Formulación incorrecta del Plan de Desarrollo,
Planeación Institucional poco realizable</t>
  </si>
  <si>
    <t>Herramienta de Matriz de PAMEC,
Guía de trabajo de acreditación</t>
  </si>
  <si>
    <t>- Detrimento patrimonial
- Sobrecostos
- Fallas en la prestación del servicio
- Insatisfacción del cliente interno y externo</t>
  </si>
  <si>
    <t>Desastres Naturales</t>
  </si>
  <si>
    <t>- Incendio
- Movimiento Telúrico</t>
  </si>
  <si>
    <t>- Daños a la infraestructura de la institución
- Traslado de usuarios y pacientes
- Heridos, muertos
- Cierre de servicios</t>
  </si>
  <si>
    <t>SG-SST</t>
  </si>
  <si>
    <t>Gestión de la Capacitación, Bienestar Social y Desempeño</t>
  </si>
  <si>
    <t>- Bajo presupuesto asignado
- No identificar de manera correcta las necesidades de capacitación y Bienestar
- No contar con espacios de bienestar y confort
- Fallas en la aplicación de la metodología de la evaluación de desempeño</t>
  </si>
  <si>
    <t>- Sanciones Disciplinarias por no cumplimiento a la normatividad
- No impactar la cultura organizacional
- No promover actualización en temas de impacto para la institución
- Reducción en la calidad del servicio
- Deterioro del clima laboral</t>
  </si>
  <si>
    <t>- No contar con los procedimientos actualizados de SGSST
- No contar con equipo multidisciplinario para llevar a cabo la implementación del SGSST</t>
  </si>
  <si>
    <t>Revisar y Actualizar los procedimientos de SGSST</t>
  </si>
  <si>
    <t>- Vincular personal sin el perfil del cargo (Por recomendación)
- No cumplimiento de los requisitos mínimos exigidos en el perfil
- Urgencia de necesidad del servicio
- No contar con procedimiento de selección</t>
  </si>
  <si>
    <t>- Afectación de la calidad del servicio prestado
- Sobrecostos administrativos y operativos
- Alta rotación de personal
- Ineficiencia operativa
- Sanciones por parte de entes de control
- Actos de corrupción
- Sobrecarga laboral
- Ineficiencia en la utilización de los recursos</t>
  </si>
  <si>
    <t>Gestión Jurídica</t>
  </si>
  <si>
    <t>Asesor Jurídico</t>
  </si>
  <si>
    <t>Las personas desconozcan los procedimientos de trabajo</t>
  </si>
  <si>
    <t xml:space="preserve">Auditorías internas y de Órganos de control
</t>
  </si>
  <si>
    <t>Perdida de tiempo en la localización de las historias clínicas,
Insatisfacción del usuario,
Pérdida de imagen corporativa,
Demora en la prestación del servicio,
Sanciones por incumplimiento normativo</t>
  </si>
  <si>
    <t>Ausencia de un proceso estandarizado y documentado para el manejo de historias clínicas y la gestión documental de la Institución
Historias clínicas archivadas de manera incorrecta, impidiendo su localización ágil y oportuna.
El espacio destinado para su manejo es muy reducido.
No se cuenta con los controles necesarios para evitar su
deterioro por el uso, tiempo y bacterias aeróbicas.</t>
  </si>
  <si>
    <t>Formulación incorrecta del Prespuesto requerido para el cumplimiento de las metas del Plan de Desarrollo</t>
  </si>
  <si>
    <t>SEGUIMIENTO A DICIEMBRE 2021</t>
  </si>
  <si>
    <t>- Incumplimiento de metas institucionales
- Pérdidas económicas
- Sanciones
- Pérdida de credibilidad
- Interrupción de las actividades iniciadas
- Desviación de lo planeado inicialmente</t>
  </si>
  <si>
    <t>- Riesgos para el usuario
- Glosas en contratos
- Incumplimiento ante entes de control
- Sanciones
- Cierre de la Institución o de los servicios no habilitados, ante una visita del Ministerio</t>
  </si>
  <si>
    <t>Acompañamiento de asesor externo para la implementación de PAMEC y criterios de acreditación/habilitación</t>
  </si>
  <si>
    <t>Actas de renión PAMEC,
Avance % de implementación</t>
  </si>
  <si>
    <t>- No cumplimiento de las metas del Plan de Desarrollo Institucional
- No mejoramiento de la Calidad</t>
  </si>
  <si>
    <t>- No cumplimiento de planes de acción por equipos de trabajo
- No interiorización o conocimiento de los estándares</t>
  </si>
  <si>
    <t>- Realizar seguimiento a través del comité de Control Interno y Calidad
- Realizar seguimiento o auditoría por parte de Control Interno a los diferentes equipos de acreditación (Seguimiento Control Interno)</t>
  </si>
  <si>
    <t>Actas Comité de Control Interno (Seguimientos PAMEC)</t>
  </si>
  <si>
    <t>- Desactualización de documentos o audencia de los mismos (guias, protocolos, manuales, procedimientos, etc.)
- Ausencia de un procedimiento de control de documentos y registros del Sistema de Gestión de Calidad
- Débil cultura de seguimiento a procedimientos</t>
  </si>
  <si>
    <t>- Auditorías de Calidad
- Actualización de documentos por área (Modelo de Atención, Manuales y Procedimientos), el cual es acompañado por Acreditación</t>
  </si>
  <si>
    <t>- Informes de Auditorías de Calidad 2021
- Documentos actualizados por área (Modelo de Atención, Manuales y Procedimientos), con el acompañaiento de Acreditación</t>
  </si>
  <si>
    <r>
      <rPr>
        <b/>
        <sz val="16"/>
        <color theme="1"/>
        <rFont val="Calibri"/>
        <family val="2"/>
        <scheme val="minor"/>
      </rPr>
      <t xml:space="preserve">Riesgo Económico y Reputacional
</t>
    </r>
    <r>
      <rPr>
        <sz val="16"/>
        <color theme="1"/>
        <rFont val="Calibri"/>
        <family val="2"/>
        <scheme val="minor"/>
      </rPr>
      <t>Incumplimiento de los objetivos del Plan de Desarrollo Institucional</t>
    </r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</si>
  <si>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No lograr el Mejoramiento Continuo de la Calidad de la Atención en Salud</t>
    </r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</si>
  <si>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Pérdida de la información relacionada con las PQRS</t>
    </r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</si>
  <si>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Reporte de información con inexactitudes, o incompleta, o con datos incorrectos</t>
    </r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</si>
  <si>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Responder extemporáneamente o de manera inadecuada a las Peticiones, Quejas, Reclamos o Sugerencias que ingresen a la ESE</t>
    </r>
  </si>
  <si>
    <r>
      <rPr>
        <b/>
        <sz val="16"/>
        <color theme="1"/>
        <rFont val="Calibri"/>
        <family val="2"/>
        <scheme val="minor"/>
      </rPr>
      <t xml:space="preserve">Riesgo Reputacional
</t>
    </r>
    <r>
      <rPr>
        <sz val="16"/>
        <color theme="1"/>
        <rFont val="Calibri"/>
        <family val="2"/>
        <scheme val="minor"/>
      </rPr>
      <t>No contar con datos estadísticamente confiables de la medición de la satisfacción en la atención y para la toma de decisiones frente a la mejora continua en la prestación de los servicios</t>
    </r>
  </si>
  <si>
    <r>
      <rPr>
        <b/>
        <sz val="16"/>
        <color theme="1"/>
        <rFont val="Calibri"/>
        <family val="2"/>
        <scheme val="minor"/>
      </rPr>
      <t xml:space="preserve">Riesgo Reputacional
</t>
    </r>
    <r>
      <rPr>
        <sz val="16"/>
        <color theme="1"/>
        <rFont val="Calibri"/>
        <family val="2"/>
        <scheme val="minor"/>
      </rPr>
      <t>Pérdida de información
Filtración de la información confidencial</t>
    </r>
  </si>
  <si>
    <r>
      <rPr>
        <b/>
        <sz val="16"/>
        <color rgb="FFFF0000"/>
        <rFont val="Calibri"/>
        <family val="2"/>
        <scheme val="minor"/>
      </rPr>
      <t>Riesgo de Corrupción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Información contable inconsistente o pendiente por depurar</t>
    </r>
  </si>
  <si>
    <r>
      <rPr>
        <b/>
        <sz val="16"/>
        <color theme="1"/>
        <rFont val="Calibri"/>
        <family val="2"/>
        <scheme val="minor"/>
      </rPr>
      <t xml:space="preserve">Riesgo Económico
</t>
    </r>
    <r>
      <rPr>
        <sz val="16"/>
        <color theme="1"/>
        <rFont val="Calibri"/>
        <family val="2"/>
        <scheme val="minor"/>
      </rPr>
      <t>No participar en procesos de defensa debido al vencimiento de términos</t>
    </r>
  </si>
  <si>
    <r>
      <rPr>
        <b/>
        <sz val="16"/>
        <color theme="1"/>
        <rFont val="Calibri"/>
        <family val="2"/>
        <scheme val="minor"/>
      </rPr>
      <t xml:space="preserve">Riesgo Económico y Reputacional
</t>
    </r>
    <r>
      <rPr>
        <sz val="16"/>
        <color theme="1"/>
        <rFont val="Calibri"/>
        <family val="2"/>
        <scheme val="minor"/>
      </rPr>
      <t>Presentación de los informes de ley de la oficina de control interno y de la ESE por fuera de los términos</t>
    </r>
  </si>
  <si>
    <r>
      <t xml:space="preserve">Riesgo Económico y Reputacional
</t>
    </r>
    <r>
      <rPr>
        <sz val="16"/>
        <color theme="1"/>
        <rFont val="Calibri"/>
        <family val="2"/>
        <scheme val="minor"/>
      </rPr>
      <t>Ineficacia del Sistema de Control Interno</t>
    </r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</si>
  <si>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Prestación de los servicios de salud no segura ni humanizada
O bien, malas prácticas en la atención en salud y procesos misionales de la institución</t>
    </r>
  </si>
  <si>
    <t>- Insatisfacción del usuario por la respuesta recibida
- Sanciones por respuesta extemporánea</t>
  </si>
  <si>
    <t>- Alinear Indicadores con objetivos estratégicos y realizar seguimiento
- Realizar seguimiento a las actividades definidas en el plan de desarrollo
- Verificar el cumplimiento de los indicadores y posibles desviaciones para su ajuste y cumplimiento.</t>
  </si>
  <si>
    <t>- Evaluación del Pan de Desarrollo
- Indicadores de gestión</t>
  </si>
  <si>
    <t>- Actas de Evaluación del Plan deDesarrollo Institucional
- Actas Comité Técnico de Gerencia
- Presentación de indicadores de gestión mensualmente en 2021</t>
  </si>
  <si>
    <t>- Actas de Evaluación del Plan deDesarrollo Institucional
- Actas Comité Técnico de Gerencia
- Presentación de indicadores de gestión mensualmente en 2021
- Ejecución presupuestal 2021</t>
  </si>
  <si>
    <t>- Alinear Indicadores con objetivos estratégicos y realizar seguimiento
- Realizar seguimiento a las actividades definidas en el plan de desarrollo
- Verificar el cumplimiento de los indicadores y posibles desviaciones para su ajuste y cumplimiento
- Seguimiento a la ejecución presupuestal</t>
  </si>
  <si>
    <t>- Falta de informacion para dar respuesta a una PQRS
- Instrumento de seguimiento y control a la atención a las PQRSD inadecuadamente diligenciado</t>
  </si>
  <si>
    <t>- No dar respuesta a la PQRS
- Afecta la información a reportar a entes de control e internamente, para la toma de decisiones frente a la satisfacción del usuario
- Comunicación poco efectiva</t>
  </si>
  <si>
    <t>- Inadecuado manejo de los canales de recepción de PQRS
- Inadecuado manejo de la información de PQRS una vez se tienen en la oficina SIAU</t>
  </si>
  <si>
    <t>- Instrumento de control de atención de PQRS diligenciado erróneamente o incompleto</t>
  </si>
  <si>
    <t>- Afecta la información a reportar a entes de control e internamente, para la toma de decisiones frente a la satisfacción del usuario
- Sanciones del ente de control por inexactitud en la información</t>
  </si>
  <si>
    <t>- No toma de decisiones efectivas para la mejora continua en la atención y satisfacción del usuario</t>
  </si>
  <si>
    <t>GESTIÓN DE LA CALIDAD</t>
  </si>
  <si>
    <t>Instrumento de seguimiento y control a la atención a las PQRSD correctamente diligenciado y actualizado</t>
  </si>
  <si>
    <t>Informe PQRS a junio de 2021</t>
  </si>
  <si>
    <t>Auditoría semestral de Control Interno</t>
  </si>
  <si>
    <t>- Archivo documental PQRS
- Instrumento de seguimiento a PQRS diligenciado y actualizado permanentemente</t>
  </si>
  <si>
    <t>Encuestas de Satisfacción del Usuario</t>
  </si>
  <si>
    <t>Actualizar Instrumento de Encuestas de Satisfacción del Usuario</t>
  </si>
  <si>
    <t>-  Verificar la informacion aportada por el aspirante y diligenciar el formato para determinar competencias
- Supervisión a los contratos de prestación de servicios</t>
  </si>
  <si>
    <t>- Documentar procedimiento de selección de personal y procedimiento de Contratación de Personal</t>
  </si>
  <si>
    <t>- Plan de capacitaciones
- Formatos de Evaluación de desempeño
- Plan de bienestar</t>
  </si>
  <si>
    <t xml:space="preserve">- Dar cumplimiento al plan de capacitación y al programa de bienestar
- Implementar la evaluación de desempeño y la concertación de objetivos con los funcionarios
- Implementar el Plan de Bienestar
</t>
  </si>
  <si>
    <t>- Sanciones Disciplinarias
- Accidentes y enfermedades Laborales materializadas que podrían ser prevenibles
- Desmejora de clima laboral</t>
  </si>
  <si>
    <r>
      <rPr>
        <b/>
        <sz val="16"/>
        <color theme="1"/>
        <rFont val="Calibri"/>
        <family val="2"/>
        <scheme val="minor"/>
      </rPr>
      <t xml:space="preserve">Riesgo Económico
</t>
    </r>
    <r>
      <rPr>
        <sz val="16"/>
        <color theme="1"/>
        <rFont val="Calibri"/>
        <family val="2"/>
        <scheme val="minor"/>
      </rPr>
      <t>Subregistro e inadecuada facturación mensual (global)
O No facturación del 100% de la atenciones (cargos)</t>
    </r>
  </si>
  <si>
    <t>- Perdidas en la venta del servicio
- Incremento en los costos y gastos de la Entidad
- Afecta el presupuesto de ingresos</t>
  </si>
  <si>
    <t>- Actualización de procedimientos de Facturacion
- Controles a los egresos de pacientes para asegurar la facturación del servicio (por parte de Control Interno)</t>
  </si>
  <si>
    <t>Informe de Control Interno Cargos vs Facturación</t>
  </si>
  <si>
    <t>- Procedimientos de Facturación
- Capacitación Constante al Personal del área</t>
  </si>
  <si>
    <r>
      <t xml:space="preserve">Riesgo Económico y Reputacional
</t>
    </r>
    <r>
      <rPr>
        <sz val="16"/>
        <color theme="1"/>
        <rFont val="Calibri"/>
        <family val="2"/>
        <scheme val="minor"/>
      </rPr>
      <t>Incumplmiento normativo, 
No cumplimiento del Plan de Auditorías</t>
    </r>
  </si>
  <si>
    <t>- Hallazgos y sanciones  por entes de control
- Procesos críticos no evaluados prioritariamente</t>
  </si>
  <si>
    <t>Plan de Auditorías Aprobado por el Comité de Control Interno y Calidad</t>
  </si>
  <si>
    <t>Falta de seguimiento oportuno a los informes de ley</t>
  </si>
  <si>
    <t>Comité de Control Interno y Calidad desarticulado de la Oficina de Control Interno
Formulación inadecuada del Plan de Auditoría</t>
  </si>
  <si>
    <t>- Ausencia o deficiencia de controles internos mínimos a los procesos de la institución
- Incumplimiento de metas institucionales
- Pérdidas económicas por desaprovechamiento de los recursos disponibles y por desvios prevenibles</t>
  </si>
  <si>
    <t>RIESGO DE CORRUPCIÓN</t>
  </si>
  <si>
    <t>SÍ</t>
  </si>
  <si>
    <t>NO</t>
  </si>
  <si>
    <r>
      <rPr>
        <b/>
        <sz val="16"/>
        <color theme="1"/>
        <rFont val="Calibri"/>
        <family val="2"/>
        <scheme val="minor"/>
      </rPr>
      <t>Riesgo Económico y Reputacional</t>
    </r>
    <r>
      <rPr>
        <sz val="16"/>
        <color theme="1"/>
        <rFont val="Calibri"/>
        <family val="2"/>
        <scheme val="minor"/>
      </rPr>
      <t xml:space="preserve">
No cumplir con el Sistema Único de Habilitación</t>
    </r>
  </si>
  <si>
    <r>
      <rPr>
        <b/>
        <sz val="16"/>
        <color theme="1"/>
        <rFont val="Calibri"/>
        <family val="2"/>
        <scheme val="minor"/>
      </rPr>
      <t>Riesgo EconómicO</t>
    </r>
    <r>
      <rPr>
        <sz val="16"/>
        <color theme="1"/>
        <rFont val="Calibri"/>
        <family val="2"/>
        <scheme val="minor"/>
      </rPr>
      <t xml:space="preserve">
No cumplir con las metas del PAMEC</t>
    </r>
  </si>
  <si>
    <r>
      <rPr>
        <b/>
        <sz val="16"/>
        <color rgb="FFFF0000"/>
        <rFont val="Calibri"/>
        <family val="2"/>
        <scheme val="minor"/>
      </rPr>
      <t>Riesgo de Corrupción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Inadecuada Selección de Personal</t>
    </r>
  </si>
  <si>
    <t>Gestión Infraestructura Física</t>
  </si>
  <si>
    <t>- Dificultad en el mantenimiento de algunas áreas por la antigüedad de la construcción
-Limitación de recursos
- Sobrecostos en los contratos por imprevistos</t>
  </si>
  <si>
    <t>- Insatisfacción del usuario interno y externo
- Deterioro de la infraestructura</t>
  </si>
  <si>
    <r>
      <rPr>
        <b/>
        <sz val="16"/>
        <color rgb="FFFF0000"/>
        <rFont val="Calibri"/>
        <family val="2"/>
        <scheme val="minor"/>
      </rPr>
      <t>Riesgo de Corrupción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Débil gestión en la ejecución del mantenimiento de infraestructura</t>
    </r>
  </si>
  <si>
    <t>- Personal de Mantenimiento contratado
- Disponibilidad de herramientas, suministros y materiales</t>
  </si>
  <si>
    <t>- Realizar Plan de Mantenimiento de Infraestructura 2022</t>
  </si>
  <si>
    <t>N/A</t>
  </si>
  <si>
    <t>- Se cuenta con el Plan de Emergencias
- Se cuenta con equipo de Brigada de Emergencia</t>
  </si>
  <si>
    <t>- Realizar simulacro de emergencias con apoyo de la Brigada de Emergencias</t>
  </si>
  <si>
    <t>Evidencias Brigada de Emergencias 2021</t>
  </si>
  <si>
    <t>- Inadecuada gestión documental
- No tener back ups de la información
- Desastres naturales o imprevistos</t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</si>
  <si>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Extravío de documentos e historias clínicas</t>
    </r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</si>
  <si>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Incumplimiento al sistema de Gestión de Seguridad y Salud en el Trabajo</t>
    </r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</si>
  <si>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No dar cumplimiento al plan de Capacitación, Bienestar Social y Evaluación de desempeño</t>
    </r>
  </si>
  <si>
    <t>- Denuncias por procesos pendientes y pérdida de la información
- Pérdida total de la información que imposibiliten reactivar
labores administrativas</t>
  </si>
  <si>
    <t>- Tablas de retención documental
- Implementación del PAMEC
- Auditoría de Historias Clínicas</t>
  </si>
  <si>
    <t>Formato sistematizado de identificación y codificación de
Historias Clínicas</t>
  </si>
  <si>
    <t>Avances PAMEC 2021</t>
  </si>
  <si>
    <t>- No documentacion de los traslados y/o bajas de equipos
- Mantenimiento correctivo inoportuno
- No capacitación al personal sobre manejo de equipos
- Falta de seguridad y custodia de los equipos
- Fallas en el fluido eléctrico</t>
  </si>
  <si>
    <r>
      <rPr>
        <b/>
        <sz val="16"/>
        <color rgb="FFFF0000"/>
        <rFont val="Calibri"/>
        <family val="2"/>
        <scheme val="minor"/>
      </rPr>
      <t>Riesgo de Corrupción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Pérdida y daño de activos
(equipos biomédicos)</t>
    </r>
  </si>
  <si>
    <t>- Procedimiento de activos fijos
- Cronograma de capacitaciones Anual de manejo de equipos biomédicos
- Plan de Mantenimiento</t>
  </si>
  <si>
    <t>- Control contable de traslado y /o, baja de activos fijos
- Acta Entrega inicial de Activo fijos
- Seguridad física para equipos</t>
  </si>
  <si>
    <t>Gestión de Equipos Biomédicos</t>
  </si>
  <si>
    <t>Recursos asignados a las EPS y Aseguradoras son insuficientes para cubrir el pago de la cartera a las IPS</t>
  </si>
  <si>
    <t>- Retrasos en los pagos a las cuentas por cobrar
- Afectación de la liquidez del hospital
- Pérdida económica por castigos de cartera</t>
  </si>
  <si>
    <t>- Cobranza constante
- Generación de espacios de concertación a nivel gerencial entre las partes
- Gestión jurídica sobre la cartera de difícil cobro
- Acompañamiento jurídico en la cobraza de la cartera de la entidad</t>
  </si>
  <si>
    <r>
      <rPr>
        <b/>
        <sz val="16"/>
        <color rgb="FFFF0000"/>
        <rFont val="Calibri"/>
        <family val="2"/>
        <scheme val="minor"/>
      </rPr>
      <t>Riesgo de Corrupción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Ineficiencia en la gestión de cobro
Inefectividad del recaudo</t>
    </r>
  </si>
  <si>
    <t>- Se cuenta con el Comité de Sostenibilidad Financiera
- Gestión de cobro y comunicación constante con las EPS, Aseguradoras y Particulares
- Cobros Jurídicos a través del Asesor Legal</t>
  </si>
  <si>
    <t>Dinero recaudado no registrado ni consignado oportunamente</t>
  </si>
  <si>
    <r>
      <rPr>
        <b/>
        <sz val="16"/>
        <color rgb="FFFF0000"/>
        <rFont val="Calibri"/>
        <family val="2"/>
        <scheme val="minor"/>
      </rPr>
      <t>Riesgo de Corrupción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Jineteo de fondos</t>
    </r>
  </si>
  <si>
    <t>- Apropiación de dineros públicos
- Negligencia en el manejo de los recursos
- Cambiar la destinación de los recursos</t>
  </si>
  <si>
    <t>Presentación de informes a los entes de control respectivos</t>
  </si>
  <si>
    <t>Arqueos de Caja realizados por Control Interno 2021</t>
  </si>
  <si>
    <r>
      <rPr>
        <b/>
        <sz val="16"/>
        <color theme="1"/>
        <rFont val="Calibri"/>
        <family val="2"/>
        <scheme val="minor"/>
      </rPr>
      <t xml:space="preserve">Riesgo Económico
</t>
    </r>
    <r>
      <rPr>
        <sz val="16"/>
        <color theme="1"/>
        <rFont val="Calibri"/>
        <family val="2"/>
        <scheme val="minor"/>
      </rPr>
      <t>Descuadre en el recaudo de cajas</t>
    </r>
  </si>
  <si>
    <t>- Desviación de recursos
- Falencias en el proceso de tesorería
- Falta de procedimiento de Tesorería
- Multitareas en el área de tesorería</t>
  </si>
  <si>
    <t>- Cierres de Caja entregados a Tesorería diariamente
- Arqueos de caja</t>
  </si>
  <si>
    <t>Ineficiencias o errores en el registro de los datos</t>
  </si>
  <si>
    <t>Constante y responsable revisión de la información antes de ser generada</t>
  </si>
  <si>
    <t>Revisión del Estado del Control Interno Contable al cierre de 2021</t>
  </si>
  <si>
    <t>- Afectación de la liquidez del hospital
- Pérdida económica por castigos de cartera</t>
  </si>
  <si>
    <t xml:space="preserve">- Se cuenta con el Comité de Sostenibilidad Financiera
- Cobros Jurídicos a través del Asesor Legal
El Asesor Jurídico verifica y diligencia la información para el control de términos judiciales a fin de tener control sobre las intervenciones que se deben presentar conforme a la dinámica procesal </t>
  </si>
  <si>
    <t>Realizar reuniones de seguimiento y control de las diferentes tareas inherentes a las cargas procesales y administrativas</t>
  </si>
  <si>
    <t>Informes de Gestión de Cobro y Gestión Jurídica evidenciados en las Actas del Comité de Sostenibilidad Financiera 2021</t>
  </si>
  <si>
    <t>- Desconocimiento técnico de la especificidad del bien y/o servicio a contratar
- Falta de oportunidad de la ejecución del contrato por ausencia de garantías
- Fuerza mayor - caso fortuito, falta de previsión, planeación
- Falta de seguimiento por parte de los supervisores y/o interventores designados</t>
  </si>
  <si>
    <r>
      <rPr>
        <b/>
        <sz val="16"/>
        <color theme="1"/>
        <rFont val="Calibri"/>
        <family val="2"/>
        <scheme val="minor"/>
      </rPr>
      <t>Riesgo Económico y Reputacional</t>
    </r>
    <r>
      <rPr>
        <sz val="16"/>
        <color theme="1"/>
        <rFont val="Calibri"/>
        <family val="2"/>
        <scheme val="minor"/>
      </rPr>
      <t xml:space="preserve">
Incumplimiento por parte del contratista en la entrega de las garantías exigidas / Incumplimiento del objeto y/u obligaciones del contratista</t>
    </r>
  </si>
  <si>
    <t>- Detrimento patrimonial originado por sanciones, multas por
hechos que afecten las
prestación del servicio y que se
deriven de la ejecución del contrato
- Demandas en contra por insatisfacción del usuario interno o externo
- Inoportunidad o inadecuada
prestación del servicio</t>
  </si>
  <si>
    <t>- Estudios previos a los contratos
- Interventoría a los contratistas</t>
  </si>
  <si>
    <r>
      <rPr>
        <b/>
        <sz val="16"/>
        <color rgb="FFFF0000"/>
        <rFont val="Calibri"/>
        <family val="2"/>
        <scheme val="minor"/>
      </rPr>
      <t>Riesgo de Corrupción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Estudios previos
direccionados a favor de
un contratista</t>
    </r>
  </si>
  <si>
    <t>Establecimiento de necesidades inexistentes, especificaciones que
benefician a una firma en particular, entre otros</t>
  </si>
  <si>
    <t>Responsabilidad disciplinaria,
fiscal y penal</t>
  </si>
  <si>
    <t>- Análisis estricto de las necesidades de la entidad
- Estudios previos aprobados la Junta Directiva
- Revisión de los responsables de
procesos.</t>
  </si>
  <si>
    <t>- Daño por hardware en el servidor. 
- Caída del fluido eléctrico
- Daños en el sistema de información por código malicioso
- Fallas en la red de datos
- Control de acceso al sistema operativo</t>
  </si>
  <si>
    <r>
      <rPr>
        <b/>
        <sz val="16"/>
        <color theme="1"/>
        <rFont val="Calibri"/>
        <family val="2"/>
        <scheme val="minor"/>
      </rPr>
      <t xml:space="preserve">Riesgo Reputacional y Económico
</t>
    </r>
    <r>
      <rPr>
        <sz val="16"/>
        <color theme="1"/>
        <rFont val="Calibri"/>
        <family val="2"/>
        <scheme val="minor"/>
      </rPr>
      <t>Bloqueo o indisponibilidad de los sistemas de información</t>
    </r>
  </si>
  <si>
    <t>- Pérdida de la información
- Modificación de la información
- Inoportunidad de la atención
- Reproceso</t>
  </si>
  <si>
    <t>Contar con un Plan de Contingencia</t>
  </si>
  <si>
    <t>Implementación PAMEC 2021</t>
  </si>
  <si>
    <t>Actas de renión PAMEC 2021,
Avance % de implementación</t>
  </si>
  <si>
    <t>Gestión de las Comunicaciones</t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</si>
  <si>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Vulnerabilidad de la Confidencialidad, Integralidad y Disponibilidad de la información</t>
    </r>
  </si>
  <si>
    <r>
      <rPr>
        <b/>
        <sz val="16"/>
        <color theme="1"/>
        <rFont val="Calibri"/>
        <family val="2"/>
        <scheme val="minor"/>
      </rPr>
      <t xml:space="preserve">Riesgo Económico y Reputacional
</t>
    </r>
    <r>
      <rPr>
        <sz val="16"/>
        <color theme="1"/>
        <rFont val="Calibri"/>
        <family val="2"/>
        <scheme val="minor"/>
      </rPr>
      <t>Ocurrencia de evento adverso por error en la atención</t>
    </r>
  </si>
  <si>
    <t>- Urgencias
- Consulta Externa
- Hospitalización
- Apoyo Diagnóstico
- Referencia y Contrarreferencia</t>
  </si>
  <si>
    <t>Debilidad en el proceso de Seguridad del Paciente</t>
  </si>
  <si>
    <t>Modelo de Atención
Manual de Seguridad del
Paciente</t>
  </si>
  <si>
    <t>Actualizar documentación con el acompañamiento del asesor de Acreditación</t>
  </si>
  <si>
    <t>Documentación actualizada del Modelo de Atención y Seguridad del Paciente 2021</t>
  </si>
  <si>
    <t>- Glosas
- Demandas</t>
  </si>
  <si>
    <r>
      <rPr>
        <b/>
        <sz val="16"/>
        <color theme="1"/>
        <rFont val="Calibri"/>
        <family val="2"/>
        <scheme val="minor"/>
      </rPr>
      <t xml:space="preserve">Riesgo Reputacional
</t>
    </r>
    <r>
      <rPr>
        <sz val="16"/>
        <color theme="1"/>
        <rFont val="Calibri"/>
        <family val="2"/>
        <scheme val="minor"/>
      </rPr>
      <t>Falta de Historia Clínica del Paciente</t>
    </r>
  </si>
  <si>
    <t>Historia clínica no remitida o diligenciada oportunamente</t>
  </si>
  <si>
    <t>Segumiento por parte del Comité de Historias Clínicas</t>
  </si>
  <si>
    <t>Actas del Comité de Historias Clínicas 2021</t>
  </si>
  <si>
    <t>- Políticas, programas, guías
y procedimientos institucionales desactualizados
- Falta de adherencia a políticas, programas, guías
y procedimientos institucionales (de seguridad y humanización en la atención)
- Gestión ineficaz de los eventos adversos reportados</t>
  </si>
  <si>
    <r>
      <rPr>
        <b/>
        <sz val="16"/>
        <color theme="1"/>
        <rFont val="Calibri"/>
        <family val="2"/>
        <scheme val="minor"/>
      </rPr>
      <t xml:space="preserve">Riesgo Reputacional
</t>
    </r>
    <r>
      <rPr>
        <sz val="16"/>
        <color theme="1"/>
        <rFont val="Calibri"/>
        <family val="2"/>
        <scheme val="minor"/>
      </rPr>
      <t>Inoportunidad en la atención
integral del usuario (Tiempos de
opotunidad)</t>
    </r>
  </si>
  <si>
    <r>
      <rPr>
        <b/>
        <sz val="16"/>
        <color theme="1"/>
        <rFont val="Calibri"/>
        <family val="2"/>
        <scheme val="minor"/>
      </rPr>
      <t>Riesgo Económico y Reputacional</t>
    </r>
    <r>
      <rPr>
        <sz val="16"/>
        <color theme="1"/>
        <rFont val="Calibri"/>
        <family val="2"/>
        <scheme val="minor"/>
      </rPr>
      <t xml:space="preserve">
Error en dispensación de medicamentos</t>
    </r>
  </si>
  <si>
    <r>
      <rPr>
        <b/>
        <sz val="16"/>
        <color theme="1"/>
        <rFont val="Calibri"/>
        <family val="2"/>
        <scheme val="minor"/>
      </rPr>
      <t>Riesgo Económico y Reputacional</t>
    </r>
    <r>
      <rPr>
        <sz val="16"/>
        <color theme="1"/>
        <rFont val="Calibri"/>
        <family val="2"/>
        <scheme val="minor"/>
      </rPr>
      <t xml:space="preserve">
Desabastecimiento de productos
regulares</t>
    </r>
  </si>
  <si>
    <t>Manual de Procedimientos</t>
  </si>
  <si>
    <t>Manual de Procedimientos
Semaforización de medicamentos</t>
  </si>
  <si>
    <t>- Manual de Procedimientos
- Noficación y seguimiento a las solicitudes de pedido de medicamentos y dispositivos
regulares, a través de alertas (Semáforos)</t>
  </si>
  <si>
    <t>Inventario semestral por Control Interno</t>
  </si>
  <si>
    <t>Informe de Inventarios 2021</t>
  </si>
  <si>
    <t>- Afecta la prestación del servicio
- Puede generar eventos adversos en pacientes que requieran medicamentos con urgencia</t>
  </si>
  <si>
    <t>- Se puede dar Pérdida económica por vencimiento de medicamentos de poca rotación</t>
  </si>
  <si>
    <t>- Pérdida económica</t>
  </si>
  <si>
    <r>
      <rPr>
        <b/>
        <sz val="16"/>
        <color theme="1"/>
        <rFont val="Calibri"/>
        <family val="2"/>
        <scheme val="minor"/>
      </rPr>
      <t>Riesgo Económico</t>
    </r>
    <r>
      <rPr>
        <sz val="16"/>
        <color theme="1"/>
        <rFont val="Calibri"/>
        <family val="2"/>
        <scheme val="minor"/>
      </rPr>
      <t xml:space="preserve">
Pérdida de medicamentos y/o dispositivos médicos
</t>
    </r>
  </si>
  <si>
    <t>- Daños
- Inadecuado almacenamiento
- Robo
- Fecha de vencimiento</t>
  </si>
  <si>
    <r>
      <rPr>
        <b/>
        <sz val="16"/>
        <color theme="1"/>
        <rFont val="Calibri"/>
        <family val="2"/>
        <scheme val="minor"/>
      </rPr>
      <t>Riesgo Económico</t>
    </r>
    <r>
      <rPr>
        <sz val="16"/>
        <color theme="1"/>
        <rFont val="Calibri"/>
        <family val="2"/>
        <scheme val="minor"/>
      </rPr>
      <t xml:space="preserve">
Sobrestock de medicamentos, insumos o dispositivos médicos</t>
    </r>
  </si>
  <si>
    <t>Inadeacuada planeación de compras</t>
  </si>
  <si>
    <t>- Inadeacuada planeación de compras
- Escasez en el mercado</t>
  </si>
  <si>
    <t>- Inadecuada interpretación de fórmula
- No adherencia al procedimiento</t>
  </si>
  <si>
    <t>- Afecta la prestación del servicio
- Puede generar eventos adversos</t>
  </si>
  <si>
    <t>- No adherencia al procedimiento por parte del personal asistencial
- No contar con mecanismos de control de tiempos de oportunidad en la institución</t>
  </si>
  <si>
    <t>- Ineficiencia en la asignación de los recursos disponibles
- Sobre costos
- DIsminuye la cobertura de los programas asistenciales</t>
  </si>
  <si>
    <r>
      <rPr>
        <b/>
        <sz val="16"/>
        <color rgb="FFFF0000"/>
        <rFont val="Calibri"/>
        <family val="2"/>
        <scheme val="minor"/>
      </rPr>
      <t>Riesgo de Corrupción</t>
    </r>
    <r>
      <rPr>
        <b/>
        <sz val="16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Uso inadecuado de los canales
de comunicación Interna
y Externa, carteleras,
buzones de sugerencias</t>
    </r>
  </si>
  <si>
    <t>- Pérdida de la credibilidad de la
Institución
- Desinformación por
parte de los diferentes grupos de
interés
- Falta de sentido de pertenencia
- No acceso oportuno
a la información institucional</t>
  </si>
  <si>
    <t>- Auencia de un Plan de Comunicaciones
- Información desarticulada entre las diferentes áreas
- No despliegue de información por parte de los diferentes líderes de procesos
- Intereses particulares</t>
  </si>
  <si>
    <t>Monitoreo de Redes sociales y
Diseño de piezas comunicativas por parte del Comunicador</t>
  </si>
  <si>
    <r>
      <rPr>
        <b/>
        <sz val="16"/>
        <color theme="1"/>
        <rFont val="Calibri"/>
        <family val="2"/>
        <scheme val="minor"/>
      </rPr>
      <t xml:space="preserve">Riesgo Reputacional
</t>
    </r>
    <r>
      <rPr>
        <sz val="16"/>
        <color theme="1"/>
        <rFont val="Calibri"/>
        <family val="2"/>
        <scheme val="minor"/>
      </rPr>
      <t>Pérdida de bases de datos y fuentes
de información</t>
    </r>
  </si>
  <si>
    <t xml:space="preserve">- Desactualización de los aplicativos internos
- Ausencia de mecanismos de control </t>
  </si>
  <si>
    <t>- Pérdida de autenticidad en la informacion que se
maneja
- Perder la continuidad en el buen funcionamiento de las áreas
- Demora en la entrega de
informacion a organizmos de control
- Pérdida de recursos
- Pérdida de información financiera por inexistencia de parámetros de seguridad</t>
  </si>
  <si>
    <t>Ejecución de copias de seguridad</t>
  </si>
  <si>
    <t>- Alojar copias de seguridad en Drive
- Realizar capacitaciones de las herramientas disponibles
de Google</t>
  </si>
  <si>
    <t>- Ausencia de un Sistema de Gestión de la Seguridad de la Información
- Hacking de la informacion privilegiada
- Desconfiguracion de las plataformas con información
- No contar con roles definidos</t>
  </si>
  <si>
    <t xml:space="preserve">- Vulnerabilidad de los activos de la información
- Pérdida de información o Filtración de la información confidencial
- Modificación de la información
- Inoportunidad de la atención
- Reproceso
- Posibles sanciones por no reportar información a tiempo
- Uso
inadecuado de la información
- Pérdida de credibilidad
- Hallazgos de entes de control
</t>
  </si>
  <si>
    <t>Funcionarios con acceso a informacion exclusiva de su proceso.</t>
  </si>
  <si>
    <t>- Implementar un Sistema de Gestión de Seguridad de la Información
- Compendio de políticas de Seguridad de la Información
- Actualizaciones
- Cambios periodicos de contraseñas
- Capacitar a los funcionarios para la solicitud de requerimientos</t>
  </si>
  <si>
    <t>EN el periodo noviembre-diciembre de 2021, no se materializó ningún riesgo de seguridad digital. Actualmente cada colaborador es el que administra y asigna sus
contraseñas de los aplicativos de la institución. Sin embargo es necesario
implementar políticas que aseguren el vencimiento y solicitud de
cambios de contraseñas</t>
  </si>
  <si>
    <t>No contar con información en tiempo real de los procesos jurídicos y los plazos de estos</t>
  </si>
  <si>
    <r>
      <rPr>
        <b/>
        <sz val="16"/>
        <color theme="1"/>
        <rFont val="Calibri"/>
        <family val="2"/>
        <scheme val="minor"/>
      </rPr>
      <t>Riesgo Reputacional</t>
    </r>
    <r>
      <rPr>
        <sz val="16"/>
        <color theme="1"/>
        <rFont val="Calibri"/>
        <family val="2"/>
        <scheme val="minor"/>
      </rPr>
      <t xml:space="preserve">
Comunicaciones inadecuadas
o Comunicación poco efectiva</t>
    </r>
  </si>
  <si>
    <t>- Publicación o envío inoportuno de
información de carácter público.
- Insuficiente disponibilidad de los
sistemas de información y página
web
- Publicación de información
desactualizada
- Uso de lenguaje incomprensible.
- Contenidos modificados por personal no autorizado</t>
  </si>
  <si>
    <t>- Pérdida de credibilidad, reputación e imagen institucional
- No aprovechamiento óptimo de los recursos financieros, físicos, económicos y humanos disponibles</t>
  </si>
  <si>
    <t>- Implementar Plan de Comunicaciones para 2022
- Realizar seguimiento al esquema de
publicaciones para mantener
actualizada la información en el
portal web
Acción de contingencia: En caso de emitirse información errada o imprecisa se debe realizar la
respectiva corrección o aclaración.</t>
  </si>
  <si>
    <t xml:space="preserve">Emitir las alertas correspondientes cuando se detecte información que no esté vigente.
</t>
  </si>
  <si>
    <t>Implementar Plan de Comunicaciones para 2022
Acción de contingencia: En caso de emitirse información errada o imprecisa se debe realizar la
respectiva corrección o aclaración.</t>
  </si>
  <si>
    <t>CORRUPCIÓN</t>
  </si>
  <si>
    <t>EJECUCIÓN Y ADMINISTRACIÓN DE PROCESOS</t>
  </si>
  <si>
    <t>FALLAS TECNOLÓGICAS</t>
  </si>
  <si>
    <t>ZONA RESIDUAL</t>
  </si>
  <si>
    <t>TRATAMIENTO</t>
  </si>
  <si>
    <t>IMPACTO</t>
  </si>
  <si>
    <t>MODERADO</t>
  </si>
  <si>
    <t>PROBABILIDAD</t>
  </si>
  <si>
    <t>ZONA DE RIESGO</t>
  </si>
  <si>
    <t>Valoración del Riesgo</t>
  </si>
  <si>
    <t>8, 9 y 10</t>
  </si>
  <si>
    <t>MUY BAJA
20%</t>
  </si>
  <si>
    <t>BAJA
40%</t>
  </si>
  <si>
    <t>MEDIA
60%</t>
  </si>
  <si>
    <t>ALTA
80%</t>
  </si>
  <si>
    <t>MUY ALTA
100%</t>
  </si>
  <si>
    <t>LEVE
20%</t>
  </si>
  <si>
    <t>MENOR
40%</t>
  </si>
  <si>
    <t>MODERADO
60%</t>
  </si>
  <si>
    <t>MAYOR
80%</t>
  </si>
  <si>
    <t>En la identificación de los riesgos por proceso se tendrán en cuenta los lineamientos de la Guía para la Administración de Riesgos del Departamento Administrativo de la Función Pública DAFP</t>
  </si>
  <si>
    <t>N° Control</t>
  </si>
  <si>
    <t>TIPO</t>
  </si>
  <si>
    <t>IMPLEMENTACIÓN</t>
  </si>
  <si>
    <t>CALIFICACIÓN</t>
  </si>
  <si>
    <t>La actividad que conlleva el riesgo se ejecuta mínimo 500 veces al año y máximo 5000 veces al año</t>
  </si>
  <si>
    <t>La actividad que conlleva el riesgo se ejecuta más de 5000 veces al año</t>
  </si>
  <si>
    <t>La actividad que conlleva el riesgo se ejecuta de 24 a 500 veces al año</t>
  </si>
  <si>
    <t>La actividad que conlleva el riesgo se ejecuta de 3 a 24 veces al año</t>
  </si>
  <si>
    <t>La actividad que conlleva el riesgo se ejecuta como máximos 2 veces al año</t>
  </si>
  <si>
    <t>MUY BAJA</t>
  </si>
  <si>
    <t>BAJA</t>
  </si>
  <si>
    <t>MEDIA</t>
  </si>
  <si>
    <t>ALTA</t>
  </si>
  <si>
    <t>MUY ALTA</t>
  </si>
  <si>
    <t>FRECUENCIA DE LA ACTIVIDAD</t>
  </si>
  <si>
    <t>LEVE</t>
  </si>
  <si>
    <t>MENOR</t>
  </si>
  <si>
    <t>MAYOR</t>
  </si>
  <si>
    <t>CATASTRÓFICO</t>
  </si>
  <si>
    <t>AFECTACIÓN ECONÓMICA</t>
  </si>
  <si>
    <t>AFECTACIÓN REPUTACIONAL</t>
  </si>
  <si>
    <t>Afectación menor a 10 SMLMV</t>
  </si>
  <si>
    <t>Entre 10 y 50 SMLMV</t>
  </si>
  <si>
    <t>Entre 50 y 100 SMLMV</t>
  </si>
  <si>
    <t>Entre 100 y 500 SMLMV</t>
  </si>
  <si>
    <t>Mayor a 500 SMLMV</t>
  </si>
  <si>
    <t>El riesgo afecta la imagen de algún área de la organización</t>
  </si>
  <si>
    <t>El riesgo afecta la imagen de la entidad internamente, de conocimiento general nivel interno, de junta directiva o de proveedores.</t>
  </si>
  <si>
    <t>El riesgo afecta la imagen de la entidad con algunos usuarios de relevancia frente al logro de los objetivos</t>
  </si>
  <si>
    <t>El riesgo afecta la imagen de la entidad con efecto publicitario sostenido a nivel de sector administrativo, nivel departamental o municipal.</t>
  </si>
  <si>
    <t>El riesgo afecta la imagen de la entidad a nivel nacional, con efecto publicitario sostenido a nivel  país</t>
  </si>
  <si>
    <t>ZONA DE RIESGO INHERENTE</t>
  </si>
  <si>
    <t>CATASTRÓFICO
100%</t>
  </si>
  <si>
    <t>MAPA DE CALOR
Severidad del Riesgo</t>
  </si>
  <si>
    <t>MODERADA</t>
  </si>
  <si>
    <t>EXTREMA</t>
  </si>
  <si>
    <t>ZONA RIESGO INHERENTE</t>
  </si>
  <si>
    <r>
      <rPr>
        <b/>
        <sz val="16"/>
        <color rgb="FFFFFFFF"/>
        <rFont val="Calibri"/>
        <family val="2"/>
        <scheme val="minor"/>
      </rPr>
      <t>MATRIZ DE RIESGOS POR PROCESOS</t>
    </r>
  </si>
  <si>
    <r>
      <rPr>
        <b/>
        <sz val="16"/>
        <color theme="1"/>
        <rFont val="Calibri"/>
        <family val="2"/>
        <scheme val="minor"/>
      </rPr>
      <t>Riesgo Económico</t>
    </r>
    <r>
      <rPr>
        <sz val="16"/>
        <color theme="1"/>
        <rFont val="Calibri"/>
        <family val="2"/>
        <scheme val="minor"/>
      </rPr>
      <t xml:space="preserve">
Costos por encima de lo presupuestado para el cumplimiento de algunas metas del Plan de Desarrollo</t>
    </r>
  </si>
  <si>
    <t>- Reducción del presupuesto
- Incumplimiento en la ejecución esperada</t>
  </si>
  <si>
    <t>No tener en cuenta el antecedente médico del paciente, impidiendo correlacionar la sintomatología actual con las anteriores.
- Generar un mal diagnóstico
- Presentación de un evento adverso</t>
  </si>
  <si>
    <t>VALORACIÓN DEL RIESGO</t>
  </si>
  <si>
    <t>IDENTIFICACIÓN DEL RIESGO</t>
  </si>
  <si>
    <t>AFECTACIÓN DEL CONTROL</t>
  </si>
  <si>
    <t>X</t>
  </si>
  <si>
    <t>Procedimientos de SGSST</t>
  </si>
  <si>
    <t>Usuarios definidos con perfiles específicos para el manejo de la página web</t>
  </si>
  <si>
    <t>Tablas de retención documental</t>
  </si>
  <si>
    <t>- Recurso humano disponible
- UPS
- Antivirus</t>
  </si>
  <si>
    <t>DETECTIVO</t>
  </si>
  <si>
    <t>PREVENTIVO</t>
  </si>
  <si>
    <t>CORRECTIVO</t>
  </si>
  <si>
    <t>% TIPO</t>
  </si>
  <si>
    <t>MANUAL</t>
  </si>
  <si>
    <t>AUTOMÁTICO</t>
  </si>
  <si>
    <t>% IMPLEMENTACIÓN</t>
  </si>
  <si>
    <t>PROBABILIDAD RESIDUAL</t>
  </si>
  <si>
    <t>IMPACTO RESIDUAL</t>
  </si>
  <si>
    <t>PROBABILIDAD INHERENTE</t>
  </si>
  <si>
    <t>IMPACTO INHERENTE</t>
  </si>
  <si>
    <t>PESO DEL CONTROL</t>
  </si>
  <si>
    <t>ATRIBUTOS DE EFICIENCIA</t>
  </si>
  <si>
    <t>ANÁLISIS DE CONTROLES PARA ESTABLECER EL RIESGO RESIDUAL</t>
  </si>
  <si>
    <t>% PESO</t>
  </si>
  <si>
    <t>1 y 2</t>
  </si>
  <si>
    <t>3 y 4</t>
  </si>
  <si>
    <t>5, 6 y 7</t>
  </si>
  <si>
    <t>REDUCIR-MITIGAR</t>
  </si>
  <si>
    <t>ACEPTAR-ASUMIR</t>
  </si>
  <si>
    <t>ESE HOSPITAL SANTA ISABEL
MATRIZ DE RIESGOS INSTITUCIONAL 2021</t>
  </si>
  <si>
    <r>
      <t xml:space="preserve">ESE HOSPITAL SANTA ISABEL
MATRIZ DE RIESGOS INSTITUCIONAL 2021
</t>
    </r>
    <r>
      <rPr>
        <b/>
        <u/>
        <sz val="28"/>
        <color theme="1"/>
        <rFont val="Calibri"/>
        <family val="2"/>
        <scheme val="minor"/>
      </rPr>
      <t>CALIFICACIÓN DE LOS RIESGOS</t>
    </r>
  </si>
  <si>
    <t>VALORACIÓN DE CONTROLES</t>
  </si>
  <si>
    <r>
      <t xml:space="preserve">ESE HOSPITAL SANTA ISABEL
MATRIZ DE RIESGOS INSTITUCIONAL 2021
</t>
    </r>
    <r>
      <rPr>
        <b/>
        <u/>
        <sz val="28"/>
        <color theme="1"/>
        <rFont val="Calibri"/>
        <family val="2"/>
        <scheme val="minor"/>
      </rPr>
      <t>ACCIONES DE MITIGACIÓN</t>
    </r>
  </si>
  <si>
    <t>Al 15 de diciembre de 2021 no se materializó el riesgo y se cuenta con las siguientes evidencias de aplicación de los controles:
- Actas de Evaluación del Plan deDesarrollo Institucional
- Actas Comité Técnico de Gerencia
- Presentación de indicadores de gestión mensualmente en 2021
- Ejecución presupuestal 2021</t>
  </si>
  <si>
    <t xml:space="preserve">Al 15 de diciembre de 2021 no se materializó el riesgo y se cuenta con las siguientes evidencias de aplicación de los controles:
- Estudios previos a los contratos
- Informes de Supervisión de Interventoría a los contratistas
</t>
  </si>
  <si>
    <t>Al 15 de diciembre de 2021 no se materializó el riesgo y se cuenta con las siguientes evidencias de aplicación de los controles:
- Actas de renión PAMEC,
- Instrumento de avance % de implementación</t>
  </si>
  <si>
    <t>Al 15 de diciembre de 2021 no se materializó el riesgo y se cuenta con las siguientes evidencias de aplicación de los controles:
Actas Comité de Control Interno (Seguimientos PAMEC)</t>
  </si>
  <si>
    <t>Al 15 de diciembre de 2021 no se materializó el riesgo y se cuenta con las siguientes evidencias de aplicación de los controles:
- Informes de Auditorías de Calidad 2021
- Documentos actualizados por algunas áreas (Modelo de Atención, Manuales y Procedimientos), con el acompañaiento de Acreditación</t>
  </si>
  <si>
    <t>Al 15 de diciembre de 2021 no se materializó el riesgo y se cuenta con las siguientes evidencias de aplicación de los controles:
Informe PQRS a junio de 2021</t>
  </si>
  <si>
    <t>Al 15 de diciembre de 2021 no se materializó el riesgo y se cuenta con las siguientes evidencias de aplicación de los controles:
- Informes de Auditorías de Calidad 2021
- Documentos actualizados por área (Modelo de Atención, Manuales y Procedimientos), con el acompañaiento de Acreditación</t>
  </si>
  <si>
    <t>Al 15 de diciembre de 2021 no se materializó el riesgo y se cuenta con las siguientes evidencias de aplicación de los controles:
Documentación actualizada del Modelo de Atención y Seguridad del Paciente 2021</t>
  </si>
  <si>
    <t>Al 15 de diciembre de 2021 no se materializó el riesgo y se cuenta con las siguientes evidencias de aplicación de los controles:
Actas del Comité COVE 2021</t>
  </si>
  <si>
    <t>Segumiento por parte del Comité COVE</t>
  </si>
  <si>
    <t>Al 15 de diciembre de 2021 no se materializó el riesgo y se cuenta con las siguientes evidencias de aplicación de los controles:
Informe de Inventarios 2021</t>
  </si>
  <si>
    <t>Al 15 de diciembre de 2021 no se materializó el riesgo y se cuenta con las siguientes evidencias de aplicación de los controles:
- Documentar procedimiento de selección de personal y procedimiento de Contratación de Personal (pendientes de actualización)</t>
  </si>
  <si>
    <t>Al 15 de diciembre de 2021 no se materializó el riesgo, sin embargo se debe:
- Dar cumplimiento al plan de capacitación y al programa de bienestar
- Implementar la evaluación de desempeño y la concertación de objetivos con los funcionarios
- Implementar el Plan de Bienestar</t>
  </si>
  <si>
    <t>Al 15 de diciembre de 2021 no se materializó el riesgo, sin embargo se debe:
Revisar y Actualizar los procedimientos de SGSST</t>
  </si>
  <si>
    <t>Al 15 de diciembre de 2021 no se materializó el riesgo, se recomienda emitir las alertas correspondientes cuando se detecte información que no esté vigente.</t>
  </si>
  <si>
    <t>Al 15 de diciembre de 2021 no se materializó el riesgo y se cuenta con las siguientes evidencias de aplicación de los controles:
Actas de renión PAMEC 2021,
Avance % de implementación</t>
  </si>
  <si>
    <t>Al 15 de diciembre de 2021 no se materializó el riesgo y se cuenta con las siguientes evidencias de aplicación de los controles:
Instrumento de Avances PAMEC 2021</t>
  </si>
  <si>
    <t>Al 15 de diciembre de 2021 no se materializó el riesgo, sin embargo se debe realizar el Plan de Contingencia para 2022</t>
  </si>
  <si>
    <t>Contar con un Plan de Contingencia 2022</t>
  </si>
  <si>
    <t>En el periodo noviembre-diciembre de 2021, no se materializó ningún riesgo de seguridad digital. Actualmente cada colaborador es el que administra y asigna sus
contraseñas de los aplicativos de la institución. Sin embargo es necesario
implementar políticas que aseguren el vencimiento y solicitud de
cambios de contraseñas</t>
  </si>
  <si>
    <t>Al 15 de diciembre de 2021 no se materializó el riesgo, se recomienda realizar las copias de seguridad en Dive y caparacitar en las herramientas de Google</t>
  </si>
  <si>
    <t>Al 15 de diciembre de 2021 no se materializó el riesgo, sin embargo se debe realizar el Plan de Mantenimiento de Infraestructura para 2022</t>
  </si>
  <si>
    <t>Al 15 de diciembre de 2021 no se materializó el riesgo y se cuenta con las siguientes evidencias de aplicación de los controles:
Evidencias Brigada de Emergencias 2021</t>
  </si>
  <si>
    <t>Al 15 de diciembre de 2021 no se materializó el riesgo, se debe implementar las acciones de mitigación recomendadas:
- Procedimiento de activos fijos
- Cronograma de capacitaciones Anual de manejo de equipos biomédicos
- Plan de Mantenimiento</t>
  </si>
  <si>
    <t>Al 15 de diciembre de 2021 no se materializó el riesgo y se cuenta con las siguientes evidencias de aplicación de los controles:
'Informe de Control Interno Cargos vs Facturación</t>
  </si>
  <si>
    <t>Al 15 de diciembre de 2021 no se materializó el riesgo y se cuenta con las siguientes evidencias de aplicación de los controles:
Informes de Gestión de Cobro y Gestión Jurídica evidenciados en las Actas del Comité de Sostenibilidad Financiera 2021</t>
  </si>
  <si>
    <t>Al 15 de diciembre de 2021 no se materializó el riesgo y se cuenta con las siguientes evidencias de aplicación de los controles:
Arqueos de Caja realizados por Control Interno 2021</t>
  </si>
  <si>
    <t xml:space="preserve">                 Al 15 de diciembre de 2021 no se materializó el riesgo, el seguimiento se verá evidenciado en el Informe de Control Interno Contable a diciembre de 2021, a presentar en febrero de 2022
</t>
  </si>
  <si>
    <t>Al 15 de diciembre de 2021 no se materializó el riesgo y se cuenta con las siguientes evidencias de aplicación de los controles:
'Informes de Gestión de Cobro y Gestión Jurídica evidenciados en las Actas del Comité de Sostenibilidad Financiera 2021</t>
  </si>
  <si>
    <t>Al 15 de diciembre de 2021 no se materializó el riesgo y se cuenta con las siguientes evidencias de aplicación de los controles:
Plan de Auditorías Aprobado por el Comité de Control Interno y Calidad</t>
  </si>
  <si>
    <t>ESE HOSPITAL SANTA ISABEL
MATRIZ DE RIESGOS INSTITUCIONAL 2023</t>
  </si>
  <si>
    <t>SEGUIMIENTO A DICIEMBRE 2023</t>
  </si>
  <si>
    <t>- Actas de Evaluación del Plan deDesarrollo Institucional
- Actas Comité Técnico de Gerencia
- Presentación de indicadores de gestión mensualmente en 2023</t>
  </si>
  <si>
    <t>Al 15 de diciembre de 2023 no se materializó el riesgo y se cuenta con las siguientes evidencias de aplicación de los controles:
- Actas de Evaluación del Plan deDesarrollo Institucional
- Actas Comité Técnico de Gerencia
- Presentación de indicadores de gestión mensualmente en 2023
- Ejecución presupuestal 2023</t>
  </si>
  <si>
    <t xml:space="preserve">Al 15 de diciembre de 2023 no se materializó el riesgo y se cuenta con las siguientes evidencias de aplicación de los controles:
- Estudios previos a los contratos
- Informes de Supervisión de Interventoría a los contratistas
</t>
  </si>
  <si>
    <t>Al 15 de diciembre de 2023 no se materializó el riesgo y se cuenta con las siguientes evidencias de aplicación de los controles:
- Actas de renión PAMEC,
- Instrumento de avance % de implementación</t>
  </si>
  <si>
    <t>Al 15 de diciembre de 2023 no se materializó el riesgo y se cuenta con las siguientes evidencias de aplicación de los controles:
Actas Comité de Control Interno (Seguimientos PAMEC)</t>
  </si>
  <si>
    <t>Al 15 de diciembre de 2023 no se materializó el riesgo y se cuenta con las siguientes evidencias de aplicación de los controles:
- Informes de Auditorías de Calidad 2023
- Documentos actualizados por algunas áreas (Modelo de Atención, Manuales y Procedimientos), con el acompañaiento de Acreditación</t>
  </si>
  <si>
    <t>Al 15 de diciembre de 2023 no se materializó el riesgo y se cuenta con las siguientes evidencias de aplicación de los controles:
Informe PQRS a junio de 2021</t>
  </si>
  <si>
    <t>Al 15 de diciembre de 2023 no se materializó el riesgo y se cuenta con las siguientes evidencias de aplicación de los controles:
Informe PQRS a junio de 2023</t>
  </si>
  <si>
    <t>Al 15 de diciembre de 2023 no se materializó el riesgo y se cuenta con las siguientes evidencias de aplicación de los controles:
- Informes de Auditorías de Calidad 2023
- Documentos actualizados por área (Modelo de Atención, Manuales y Procedimientos), con el acompañaiento de Acreditación</t>
  </si>
  <si>
    <t>Al 15 de diciembre de 2023 no se materializó el riesgo y se cuenta con las siguientes evidencias de aplicación de los controles:
Documentación actualizada del Modelo de Atención y Seguridad del Paciente 2023</t>
  </si>
  <si>
    <t>Al 15 de diciembre de 2023 no se materializó el riesgo y se cuenta con las siguientes evidencias de aplicación de los controles:
Actas del Comité COVE 2023</t>
  </si>
  <si>
    <t>Al 15 de diciembre de 2023 no se materializó el riesgo y se cuenta con las siguientes evidencias de aplicación de los controles:
Informe de Inventarios 2023</t>
  </si>
  <si>
    <t>Al 15 de diciembre de 2023 no se materializó el riesgo y se cuenta con las siguientes evidencias de aplicación de los controles:
- Documentar procedimiento de selección de personal y procedimiento de Contratación de Personal (pendientes de actualización)</t>
  </si>
  <si>
    <t>Al 15 de diciembre de 2023 no se materializó el riesgo, sin embargo se debe:
- se dio  cumplimiento al plan de capacitación y al programa de bienestar
- Implementar la evaluación de desempeño y la concertación de objetivos con los funcionarios
- Implementar el Plan de Bienestar</t>
  </si>
  <si>
    <t>Al 15 de diciembre de 2023 no se materializó el riesgo, sin embargo se debe:
Revisar y Actualizar los procedimientos de SGSST</t>
  </si>
  <si>
    <t>Al 15 de diciembre de 2023 no se materializó el riesgo, se recomienda emitir las alertas correspondientes cuando se detecte información que no esté vigente.</t>
  </si>
  <si>
    <t>Al 15 de diciembre de 2023 no se materializó el riesgo y se cuenta con las siguientes evidencias de aplicación de los controles:
Actas de renión PAMEC 2023,
Avance % de implementación</t>
  </si>
  <si>
    <t>Al 15 de diciembre de 2023 no se materializó el riesgo y se cuenta con las siguientes evidencias de aplicación de los controles:
Instrumento de Avances PAMEC 2023</t>
  </si>
  <si>
    <t>Al 15 de diciembre de 2023no se materializó el riesgo, sin embargo se debe realizar el Plan de Contingencia para 2023</t>
  </si>
  <si>
    <t>En el periodo noviembre-diciembre de 2023, no se materializó ningún riesgo de seguridad digital. Actualmente cada colaborador es el que administra y asigna sus
contraseñas de los aplicativos de la institución. Sin embargo es necesario
implementar políticas que aseguren el vencimiento y solicitud de
cambios de contraseñas</t>
  </si>
  <si>
    <t>Al 15 de diciembre de 2023 no se materializó el riesgo, se recomienda realizar las copias de seguridad en Dive y caparacitar en las herramientas de Google</t>
  </si>
  <si>
    <t>Al 15 de diciembre de 2023 no se materializó el riesgo, sin embargo se debe realizar el Plan de Mantenimiento de Infraestructura para 2023</t>
  </si>
  <si>
    <t>Al 15 de diciembre de 2023 no se materializó el riesgo y se cuenta con las siguientes evidencias de aplicación de los controles:
Evidencias Brigada de Emergencias 2023</t>
  </si>
  <si>
    <t>Al 15 de diciembre de 2023 no se materializó el riesgo, se debe implementar las acciones de mitigación recomendadas:
- Procedimiento de activos fijos
- Cronograma de capacitaciones Anual de manejo de equipos biomédicos
- Plan de Mantenimiento</t>
  </si>
  <si>
    <t>Al 15 de diciembre de 2023 no se materializó el riesgo y se cuenta con las siguientes evidencias de aplicación de los controles:
'Informe de Control Interno Cargos vs Facturación</t>
  </si>
  <si>
    <t>Al 15 de diciembre de 2023 no se materializó el riesgo y se cuenta con las siguientes evidencias de aplicación de los controles:
Informes de Gestión de Cobro y Gestión Jurídica evidenciados en las Actas del Comité de Sostenibilidad Financiera 2023</t>
  </si>
  <si>
    <t>Al 15 de diciembre de 2023 no se materializó el riesgo y se cuenta con las siguientes evidencias de aplicación de los controles:
Arqueos de Caja realizados por Control Interno 2023</t>
  </si>
  <si>
    <t xml:space="preserve">                 Al 15 de diciembre de 2023 no se materializó el riesgo, el seguimiento se verá evidenciado en el Informe de Control Interno Contable a diciembre de 2023, a presentar en febrero de 2023
</t>
  </si>
  <si>
    <t>Al 15 de diciembre de 2023 no se materializó el riesgo y se cuenta con las siguientes evidencias de aplicación de los controles:
'Informes de Gestión de Cobro y Gestión Jurídica evidenciados en las Actas del Comité de Sostenibilidad Financiera 2023</t>
  </si>
  <si>
    <t>Al 15 de diciembre de 2023 no se materializó el riesgo y se cuenta con las siguientes evidencias de aplicación de los controles:
Plan de Auditorías Aprobado por el Comité de Control Interno y Calidad</t>
  </si>
  <si>
    <t>- Implementar Plan de Comunicaciones para 2023
- Realizar seguimiento al esquema de
publicaciones para mantener
actualizada la información en el
portal web
Acción de contingencia: En caso de emitirse información errada o imprecisa se debe realizar la
respectiva corrección o aclaración.</t>
  </si>
  <si>
    <t>Implementar Plan de Comunicaciones para 2023
Acción de contingencia: En caso de emitirse información errada o imprecisa se debe realizar la
respectiva corrección o aclaración.</t>
  </si>
  <si>
    <t>- Realizar Plan de Mantenimiento de Infraestructura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</si>
</sst>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33"/>
      </patternFill>
    </fill>
    <fill>
      <patternFill patternType="solid">
        <fgColor rgb="FFFFFF00"/>
      </patternFill>
    </fill>
    <fill>
      <patternFill patternType="solid">
        <fgColor rgb="FFF69546"/>
      </patternFill>
    </fill>
    <fill>
      <patternFill patternType="solid">
        <fgColor rgb="FFFF0000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164" fontId="4" fillId="0" borderId="1" xfId="1" quotePrefix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vertical="center" textRotation="90" wrapText="1"/>
    </xf>
    <xf numFmtId="0" fontId="3" fillId="7" borderId="2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textRotation="90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6" borderId="1" xfId="0" quotePrefix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textRotation="90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quotePrefix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9" fontId="4" fillId="0" borderId="1" xfId="2" applyFont="1" applyFill="1" applyBorder="1" applyAlignment="1">
      <alignment horizontal="center" vertical="center" wrapText="1"/>
    </xf>
    <xf numFmtId="9" fontId="4" fillId="0" borderId="0" xfId="2" applyFont="1" applyFill="1" applyBorder="1" applyAlignment="1">
      <alignment horizontal="center" vertical="center" wrapText="1"/>
    </xf>
    <xf numFmtId="9" fontId="4" fillId="0" borderId="0" xfId="2" applyFont="1" applyFill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" fontId="11" fillId="12" borderId="1" xfId="0" applyNumberFormat="1" applyFont="1" applyFill="1" applyBorder="1" applyAlignment="1">
      <alignment horizontal="center" vertical="center" shrinkToFit="1"/>
    </xf>
    <xf numFmtId="1" fontId="11" fillId="13" borderId="4" xfId="0" applyNumberFormat="1" applyFont="1" applyFill="1" applyBorder="1" applyAlignment="1">
      <alignment horizontal="center" vertical="center" shrinkToFit="1"/>
    </xf>
    <xf numFmtId="1" fontId="11" fillId="14" borderId="4" xfId="0" applyNumberFormat="1" applyFont="1" applyFill="1" applyBorder="1" applyAlignment="1">
      <alignment horizontal="center" vertical="center" shrinkToFit="1"/>
    </xf>
    <xf numFmtId="0" fontId="8" fillId="1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11" fillId="14" borderId="5" xfId="0" applyNumberFormat="1" applyFont="1" applyFill="1" applyBorder="1" applyAlignment="1">
      <alignment horizontal="center" vertical="center" shrinkToFit="1"/>
    </xf>
    <xf numFmtId="0" fontId="8" fillId="13" borderId="1" xfId="0" applyFont="1" applyFill="1" applyBorder="1" applyAlignment="1">
      <alignment horizontal="center" vertical="center"/>
    </xf>
    <xf numFmtId="1" fontId="11" fillId="15" borderId="1" xfId="0" applyNumberFormat="1" applyFont="1" applyFill="1" applyBorder="1" applyAlignment="1">
      <alignment horizontal="center" vertical="center" shrinkToFit="1"/>
    </xf>
    <xf numFmtId="1" fontId="11" fillId="13" borderId="2" xfId="0" applyNumberFormat="1" applyFont="1" applyFill="1" applyBorder="1" applyAlignment="1">
      <alignment horizontal="center" vertical="center" shrinkToFit="1"/>
    </xf>
    <xf numFmtId="1" fontId="11" fillId="15" borderId="7" xfId="0" applyNumberFormat="1" applyFont="1" applyFill="1" applyBorder="1" applyAlignment="1">
      <alignment horizontal="center" vertical="center" shrinkToFit="1"/>
    </xf>
    <xf numFmtId="0" fontId="8" fillId="15" borderId="1" xfId="0" applyFont="1" applyFill="1" applyBorder="1" applyAlignment="1">
      <alignment horizontal="center" vertical="center"/>
    </xf>
    <xf numFmtId="1" fontId="11" fillId="14" borderId="1" xfId="0" applyNumberFormat="1" applyFont="1" applyFill="1" applyBorder="1" applyAlignment="1">
      <alignment horizontal="center" vertical="center" shrinkToFit="1"/>
    </xf>
    <xf numFmtId="1" fontId="11" fillId="15" borderId="4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quotePrefix="1" applyFont="1" applyBorder="1" applyAlignment="1">
      <alignment horizontal="center" vertical="center" wrapText="1"/>
    </xf>
    <xf numFmtId="9" fontId="8" fillId="0" borderId="1" xfId="2" applyFont="1" applyFill="1" applyBorder="1" applyAlignment="1">
      <alignment horizontal="center" vertical="center" wrapText="1"/>
    </xf>
    <xf numFmtId="9" fontId="3" fillId="2" borderId="8" xfId="2" applyFont="1" applyFill="1" applyBorder="1" applyAlignment="1">
      <alignment horizontal="center" vertical="center" wrapText="1"/>
    </xf>
    <xf numFmtId="9" fontId="3" fillId="2" borderId="11" xfId="2" applyFont="1" applyFill="1" applyBorder="1" applyAlignment="1">
      <alignment horizontal="center" vertical="center" wrapText="1"/>
    </xf>
    <xf numFmtId="9" fontId="3" fillId="2" borderId="12" xfId="2" applyFont="1" applyFill="1" applyBorder="1" applyAlignment="1">
      <alignment horizontal="center" vertical="center" wrapText="1"/>
    </xf>
    <xf numFmtId="9" fontId="3" fillId="2" borderId="4" xfId="2" applyFont="1" applyFill="1" applyBorder="1" applyAlignment="1">
      <alignment horizontal="center" vertical="center" wrapText="1"/>
    </xf>
    <xf numFmtId="9" fontId="4" fillId="0" borderId="4" xfId="2" quotePrefix="1" applyFont="1" applyFill="1" applyBorder="1" applyAlignment="1">
      <alignment horizontal="center" vertical="center" wrapText="1"/>
    </xf>
    <xf numFmtId="9" fontId="4" fillId="0" borderId="1" xfId="2" quotePrefix="1" applyFont="1" applyFill="1" applyBorder="1" applyAlignment="1">
      <alignment horizontal="center" vertical="center" wrapText="1"/>
    </xf>
    <xf numFmtId="164" fontId="4" fillId="0" borderId="4" xfId="1" quotePrefix="1" applyNumberFormat="1" applyFont="1" applyFill="1" applyBorder="1" applyAlignment="1">
      <alignment horizontal="center" vertical="center" wrapText="1"/>
    </xf>
    <xf numFmtId="9" fontId="3" fillId="2" borderId="7" xfId="2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0" fontId="4" fillId="0" borderId="4" xfId="1" quotePrefix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shrinkToFit="1"/>
    </xf>
    <xf numFmtId="1" fontId="11" fillId="4" borderId="1" xfId="0" applyNumberFormat="1" applyFont="1" applyFill="1" applyBorder="1" applyAlignment="1">
      <alignment horizontal="center" vertical="center" shrinkToFit="1"/>
    </xf>
    <xf numFmtId="1" fontId="11" fillId="4" borderId="4" xfId="0" applyNumberFormat="1" applyFont="1" applyFill="1" applyBorder="1" applyAlignment="1">
      <alignment horizontal="center" vertical="center" shrinkToFit="1"/>
    </xf>
    <xf numFmtId="1" fontId="11" fillId="4" borderId="2" xfId="0" applyNumberFormat="1" applyFont="1" applyFill="1" applyBorder="1" applyAlignment="1">
      <alignment horizontal="center" vertical="center" shrinkToFit="1"/>
    </xf>
    <xf numFmtId="1" fontId="11" fillId="4" borderId="5" xfId="0" applyNumberFormat="1" applyFont="1" applyFill="1" applyBorder="1" applyAlignment="1">
      <alignment horizontal="center" vertical="center" shrinkToFit="1"/>
    </xf>
    <xf numFmtId="1" fontId="11" fillId="17" borderId="7" xfId="0" applyNumberFormat="1" applyFont="1" applyFill="1" applyBorder="1" applyAlignment="1">
      <alignment horizontal="center" vertical="center" shrinkToFit="1"/>
    </xf>
    <xf numFmtId="1" fontId="11" fillId="17" borderId="4" xfId="0" applyNumberFormat="1" applyFont="1" applyFill="1" applyBorder="1" applyAlignment="1">
      <alignment horizontal="center" vertical="center" shrinkToFit="1"/>
    </xf>
    <xf numFmtId="1" fontId="11" fillId="16" borderId="4" xfId="0" applyNumberFormat="1" applyFont="1" applyFill="1" applyBorder="1" applyAlignment="1">
      <alignment horizontal="center" vertical="center" shrinkToFit="1"/>
    </xf>
    <xf numFmtId="1" fontId="11" fillId="16" borderId="5" xfId="0" applyNumberFormat="1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wrapText="1"/>
    </xf>
    <xf numFmtId="0" fontId="3" fillId="9" borderId="1" xfId="0" quotePrefix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9" fontId="3" fillId="2" borderId="9" xfId="2" applyFont="1" applyFill="1" applyBorder="1" applyAlignment="1">
      <alignment horizontal="center" vertical="center" wrapText="1"/>
    </xf>
    <xf numFmtId="9" fontId="3" fillId="2" borderId="10" xfId="2" applyFont="1" applyFill="1" applyBorder="1" applyAlignment="1">
      <alignment horizontal="center" vertical="center" wrapText="1"/>
    </xf>
    <xf numFmtId="9" fontId="3" fillId="2" borderId="7" xfId="2" applyFont="1" applyFill="1" applyBorder="1" applyAlignment="1">
      <alignment horizontal="center" vertical="center" wrapText="1"/>
    </xf>
    <xf numFmtId="9" fontId="3" fillId="2" borderId="19" xfId="2" applyFont="1" applyFill="1" applyBorder="1" applyAlignment="1">
      <alignment horizontal="center" vertical="center" wrapText="1"/>
    </xf>
    <xf numFmtId="9" fontId="3" fillId="2" borderId="0" xfId="2" applyFont="1" applyFill="1" applyBorder="1" applyAlignment="1">
      <alignment horizontal="center" vertical="center" wrapText="1"/>
    </xf>
    <xf numFmtId="9" fontId="3" fillId="2" borderId="5" xfId="2" applyFont="1" applyFill="1" applyBorder="1" applyAlignment="1">
      <alignment horizontal="center" vertical="center" wrapText="1"/>
    </xf>
    <xf numFmtId="9" fontId="3" fillId="2" borderId="11" xfId="2" applyFont="1" applyFill="1" applyBorder="1" applyAlignment="1">
      <alignment horizontal="center" vertical="center" wrapText="1"/>
    </xf>
    <xf numFmtId="9" fontId="3" fillId="2" borderId="8" xfId="2" applyFont="1" applyFill="1" applyBorder="1" applyAlignment="1">
      <alignment horizontal="center" vertical="center" wrapText="1"/>
    </xf>
    <xf numFmtId="9" fontId="3" fillId="2" borderId="12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14" fillId="3" borderId="16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3" fillId="10" borderId="6" xfId="0" applyFont="1" applyFill="1" applyBorder="1" applyAlignment="1">
      <alignment horizontal="center" vertical="center" textRotation="90" wrapText="1"/>
    </xf>
    <xf numFmtId="0" fontId="3" fillId="10" borderId="14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3" fillId="5" borderId="6" xfId="0" applyFont="1" applyFill="1" applyBorder="1" applyAlignment="1">
      <alignment horizontal="center" vertical="center" textRotation="90" wrapText="1"/>
    </xf>
    <xf numFmtId="0" fontId="3" fillId="5" borderId="14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6" xfId="0" applyFont="1" applyFill="1" applyBorder="1" applyAlignment="1">
      <alignment horizontal="center" vertical="center" textRotation="90" wrapText="1"/>
    </xf>
    <xf numFmtId="0" fontId="3" fillId="7" borderId="14" xfId="0" applyFont="1" applyFill="1" applyBorder="1" applyAlignment="1">
      <alignment horizontal="center" vertical="center" textRotation="90" wrapText="1"/>
    </xf>
    <xf numFmtId="0" fontId="3" fillId="9" borderId="2" xfId="0" applyFont="1" applyFill="1" applyBorder="1" applyAlignment="1">
      <alignment horizontal="center" vertical="center" textRotation="90" wrapText="1"/>
    </xf>
    <xf numFmtId="0" fontId="3" fillId="9" borderId="6" xfId="0" applyFont="1" applyFill="1" applyBorder="1" applyAlignment="1">
      <alignment horizontal="center" vertical="center" textRotation="90" wrapText="1"/>
    </xf>
    <xf numFmtId="0" fontId="3" fillId="9" borderId="14" xfId="0" applyFont="1" applyFill="1" applyBorder="1" applyAlignment="1">
      <alignment horizontal="center" vertical="center" textRotation="90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textRotation="90"/>
    </xf>
    <xf numFmtId="0" fontId="12" fillId="3" borderId="18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3</xdr:row>
      <xdr:rowOff>104840</xdr:rowOff>
    </xdr:from>
    <xdr:to>
      <xdr:col>9</xdr:col>
      <xdr:colOff>635000</xdr:colOff>
      <xdr:row>22</xdr:row>
      <xdr:rowOff>7383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01" t="27737" r="21146" b="20823"/>
        <a:stretch/>
      </xdr:blipFill>
      <xdr:spPr>
        <a:xfrm>
          <a:off x="885826" y="1041465"/>
          <a:ext cx="6607174" cy="352204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22</xdr:row>
      <xdr:rowOff>31750</xdr:rowOff>
    </xdr:from>
    <xdr:to>
      <xdr:col>9</xdr:col>
      <xdr:colOff>619124</xdr:colOff>
      <xdr:row>31</xdr:row>
      <xdr:rowOff>145258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308" t="12761" r="21074" b="60413"/>
        <a:stretch/>
      </xdr:blipFill>
      <xdr:spPr>
        <a:xfrm>
          <a:off x="857251" y="4587875"/>
          <a:ext cx="6619873" cy="1828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F53"/>
  <sheetViews>
    <sheetView showGridLines="0" tabSelected="1" view="pageBreakPreview" zoomScale="40" zoomScaleNormal="40" zoomScaleSheetLayoutView="40" workbookViewId="0">
      <pane ySplit="9" topLeftCell="A10" activePane="bottomLeft" state="frozen"/>
      <selection pane="bottomLeft" activeCell="B10" sqref="B10:B20"/>
    </sheetView>
  </sheetViews>
  <sheetFormatPr baseColWidth="10" defaultRowHeight="21" x14ac:dyDescent="0.25"/>
  <cols>
    <col min="1" max="1" width="4.7109375" style="9" bestFit="1" customWidth="1"/>
    <col min="2" max="2" width="22" style="8" customWidth="1"/>
    <col min="3" max="3" width="22" style="8" bestFit="1" customWidth="1"/>
    <col min="4" max="4" width="33.7109375" style="10" customWidth="1"/>
    <col min="5" max="5" width="44.140625" style="10" customWidth="1"/>
    <col min="6" max="6" width="7" style="10" customWidth="1"/>
    <col min="7" max="7" width="51.140625" style="18" customWidth="1"/>
    <col min="8" max="8" width="24.42578125" style="18" customWidth="1"/>
    <col min="9" max="9" width="85.140625" style="18" bestFit="1" customWidth="1"/>
    <col min="10" max="10" width="84.85546875" style="18" bestFit="1" customWidth="1"/>
    <col min="11" max="11" width="34.140625" style="18" customWidth="1"/>
    <col min="12" max="12" width="44.140625" style="48" customWidth="1"/>
    <col min="13" max="13" width="36.85546875" style="48" customWidth="1"/>
    <col min="14" max="14" width="27.5703125" style="18" customWidth="1"/>
    <col min="15" max="15" width="33.5703125" style="18" customWidth="1"/>
    <col min="16" max="16" width="11.28515625" style="18" customWidth="1"/>
    <col min="17" max="17" width="54.5703125" style="18" customWidth="1"/>
    <col min="18" max="18" width="28.7109375" style="18" customWidth="1"/>
    <col min="19" max="19" width="21.28515625" style="18" customWidth="1"/>
    <col min="20" max="20" width="23.28515625" style="18" customWidth="1"/>
    <col min="21" max="21" width="33.7109375" style="18" customWidth="1"/>
    <col min="22" max="22" width="18" style="48" customWidth="1"/>
    <col min="23" max="23" width="36.5703125" style="48" customWidth="1"/>
    <col min="24" max="24" width="18.7109375" style="48" customWidth="1"/>
    <col min="25" max="25" width="42.28515625" style="48" customWidth="1"/>
    <col min="26" max="26" width="34.85546875" style="48" customWidth="1"/>
    <col min="27" max="27" width="33.28515625" style="87" customWidth="1"/>
    <col min="28" max="28" width="33.5703125" style="18" customWidth="1"/>
    <col min="29" max="29" width="33" style="18" customWidth="1"/>
    <col min="30" max="31" width="51.140625" style="18" customWidth="1"/>
    <col min="32" max="32" width="6.7109375" style="9" customWidth="1"/>
    <col min="33" max="16384" width="11.42578125" style="9"/>
  </cols>
  <sheetData>
    <row r="2" spans="2:31" ht="21.75" thickBot="1" x14ac:dyDescent="0.3"/>
    <row r="3" spans="2:31" ht="107.25" customHeight="1" thickBot="1" x14ac:dyDescent="0.3">
      <c r="B3" s="122" t="s">
        <v>403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4"/>
    </row>
    <row r="5" spans="2:31" ht="21" customHeight="1" x14ac:dyDescent="0.25">
      <c r="G5" s="10"/>
      <c r="H5" s="10"/>
      <c r="I5" s="10"/>
      <c r="J5" s="10"/>
      <c r="K5" s="10"/>
      <c r="L5" s="100" t="s">
        <v>342</v>
      </c>
      <c r="M5" s="101"/>
      <c r="N5" s="101"/>
      <c r="O5" s="102"/>
      <c r="P5" s="10"/>
      <c r="Q5" s="10"/>
      <c r="R5" s="119" t="s">
        <v>362</v>
      </c>
      <c r="S5" s="120"/>
      <c r="T5" s="120"/>
      <c r="U5" s="120"/>
      <c r="V5" s="120"/>
      <c r="W5" s="120"/>
      <c r="X5" s="121"/>
      <c r="Y5" s="100" t="s">
        <v>341</v>
      </c>
      <c r="Z5" s="101"/>
      <c r="AA5" s="101"/>
      <c r="AB5" s="102"/>
      <c r="AC5" s="10"/>
      <c r="AD5" s="10"/>
      <c r="AE5" s="10"/>
    </row>
    <row r="6" spans="2:31" ht="21" customHeight="1" x14ac:dyDescent="0.25">
      <c r="G6" s="10"/>
      <c r="H6" s="10"/>
      <c r="I6" s="10"/>
      <c r="J6" s="10"/>
      <c r="K6" s="10"/>
      <c r="L6" s="103"/>
      <c r="M6" s="104"/>
      <c r="N6" s="104"/>
      <c r="O6" s="105"/>
      <c r="P6" s="10"/>
      <c r="Q6" s="10"/>
      <c r="R6" s="109" t="s">
        <v>343</v>
      </c>
      <c r="S6" s="109"/>
      <c r="T6" s="109" t="s">
        <v>361</v>
      </c>
      <c r="U6" s="109"/>
      <c r="V6" s="110" t="s">
        <v>360</v>
      </c>
      <c r="W6" s="111"/>
      <c r="X6" s="112"/>
      <c r="Y6" s="103"/>
      <c r="Z6" s="104"/>
      <c r="AA6" s="104"/>
      <c r="AB6" s="105"/>
      <c r="AC6" s="10"/>
      <c r="AD6" s="10"/>
      <c r="AE6" s="10"/>
    </row>
    <row r="7" spans="2:31" ht="21" customHeight="1" x14ac:dyDescent="0.25">
      <c r="G7" s="10"/>
      <c r="H7" s="10"/>
      <c r="I7" s="10"/>
      <c r="J7" s="10"/>
      <c r="K7" s="10"/>
      <c r="L7" s="103"/>
      <c r="M7" s="104"/>
      <c r="N7" s="104"/>
      <c r="O7" s="105"/>
      <c r="P7" s="10"/>
      <c r="Q7" s="10"/>
      <c r="R7" s="109"/>
      <c r="S7" s="109"/>
      <c r="T7" s="109"/>
      <c r="U7" s="109"/>
      <c r="V7" s="113"/>
      <c r="W7" s="114"/>
      <c r="X7" s="115"/>
      <c r="Y7" s="103"/>
      <c r="Z7" s="104"/>
      <c r="AA7" s="104"/>
      <c r="AB7" s="105"/>
      <c r="AC7" s="10"/>
      <c r="AD7" s="10"/>
      <c r="AE7" s="10"/>
    </row>
    <row r="8" spans="2:31" ht="21" customHeight="1" x14ac:dyDescent="0.25">
      <c r="G8" s="10"/>
      <c r="H8" s="10"/>
      <c r="I8" s="10"/>
      <c r="J8" s="10"/>
      <c r="K8" s="10"/>
      <c r="L8" s="106"/>
      <c r="M8" s="107"/>
      <c r="N8" s="107"/>
      <c r="O8" s="108"/>
      <c r="P8" s="10"/>
      <c r="Q8" s="10"/>
      <c r="R8" s="109"/>
      <c r="S8" s="109"/>
      <c r="T8" s="109"/>
      <c r="U8" s="109"/>
      <c r="V8" s="116"/>
      <c r="W8" s="117"/>
      <c r="X8" s="118"/>
      <c r="Y8" s="106"/>
      <c r="Z8" s="107"/>
      <c r="AA8" s="107"/>
      <c r="AB8" s="108"/>
      <c r="AC8" s="10"/>
      <c r="AD8" s="10"/>
      <c r="AE8" s="10"/>
    </row>
    <row r="9" spans="2:31" ht="42" x14ac:dyDescent="0.25">
      <c r="B9" s="109" t="s">
        <v>28</v>
      </c>
      <c r="C9" s="109"/>
      <c r="D9" s="11" t="s">
        <v>52</v>
      </c>
      <c r="E9" s="11" t="s">
        <v>5</v>
      </c>
      <c r="F9" s="11" t="s">
        <v>51</v>
      </c>
      <c r="G9" s="11" t="s">
        <v>59</v>
      </c>
      <c r="H9" s="11" t="s">
        <v>161</v>
      </c>
      <c r="I9" s="11" t="s">
        <v>26</v>
      </c>
      <c r="J9" s="11" t="s">
        <v>65</v>
      </c>
      <c r="K9" s="11" t="s">
        <v>27</v>
      </c>
      <c r="L9" s="45" t="s">
        <v>358</v>
      </c>
      <c r="M9" s="45" t="s">
        <v>359</v>
      </c>
      <c r="N9" s="11" t="s">
        <v>303</v>
      </c>
      <c r="O9" s="11" t="s">
        <v>336</v>
      </c>
      <c r="P9" s="11" t="s">
        <v>300</v>
      </c>
      <c r="Q9" s="11" t="s">
        <v>76</v>
      </c>
      <c r="R9" s="26" t="s">
        <v>286</v>
      </c>
      <c r="S9" s="26" t="s">
        <v>284</v>
      </c>
      <c r="T9" s="26" t="s">
        <v>301</v>
      </c>
      <c r="U9" s="26" t="s">
        <v>302</v>
      </c>
      <c r="V9" s="78" t="s">
        <v>352</v>
      </c>
      <c r="W9" s="78" t="s">
        <v>355</v>
      </c>
      <c r="X9" s="78" t="s">
        <v>363</v>
      </c>
      <c r="Y9" s="82" t="s">
        <v>356</v>
      </c>
      <c r="Z9" s="82" t="s">
        <v>357</v>
      </c>
      <c r="AA9" s="84" t="s">
        <v>303</v>
      </c>
      <c r="AB9" s="44" t="s">
        <v>282</v>
      </c>
      <c r="AC9" s="44" t="s">
        <v>283</v>
      </c>
      <c r="AD9" s="26" t="s">
        <v>77</v>
      </c>
      <c r="AE9" s="26" t="s">
        <v>404</v>
      </c>
    </row>
    <row r="10" spans="2:31" s="10" customFormat="1" ht="186.75" customHeight="1" x14ac:dyDescent="0.25">
      <c r="B10" s="128" t="s">
        <v>1</v>
      </c>
      <c r="C10" s="128" t="s">
        <v>8</v>
      </c>
      <c r="D10" s="97" t="s">
        <v>9</v>
      </c>
      <c r="E10" s="97" t="s">
        <v>6</v>
      </c>
      <c r="F10" s="25">
        <v>1</v>
      </c>
      <c r="G10" s="13" t="s">
        <v>81</v>
      </c>
      <c r="H10" s="13" t="s">
        <v>163</v>
      </c>
      <c r="I10" s="13" t="s">
        <v>114</v>
      </c>
      <c r="J10" s="14" t="s">
        <v>103</v>
      </c>
      <c r="K10" s="13" t="s">
        <v>280</v>
      </c>
      <c r="L10" s="46">
        <v>0.6</v>
      </c>
      <c r="M10" s="46">
        <v>0.6</v>
      </c>
      <c r="N10" s="13">
        <v>4</v>
      </c>
      <c r="O10" s="63" t="s">
        <v>334</v>
      </c>
      <c r="P10" s="25">
        <v>1</v>
      </c>
      <c r="Q10" s="14" t="s">
        <v>128</v>
      </c>
      <c r="R10" s="15"/>
      <c r="S10" s="15" t="s">
        <v>344</v>
      </c>
      <c r="T10" s="15" t="s">
        <v>349</v>
      </c>
      <c r="U10" s="15" t="s">
        <v>353</v>
      </c>
      <c r="V10" s="79">
        <f t="shared" ref="V10:V50" si="0">+IF(T10="PREVENTIVO",25%, IF(T10="DETECTIVO",15%,IF(T10="CORRECTIVO",10%,0)))</f>
        <v>0.15</v>
      </c>
      <c r="W10" s="79">
        <f>+IF(U10="MANUAL",15%, IF(U10="AUTOMÁTICO", 25%,0))</f>
        <v>0.15</v>
      </c>
      <c r="X10" s="79">
        <f>+V10+W10</f>
        <v>0.3</v>
      </c>
      <c r="Y10" s="71">
        <f>+IF(R10="X",L10-(L10*X10),L10)</f>
        <v>0.6</v>
      </c>
      <c r="Z10" s="80">
        <f>+IF(S10="X",M10-(M10*X10),M10)</f>
        <v>0.42</v>
      </c>
      <c r="AA10" s="85">
        <v>4</v>
      </c>
      <c r="AB10" s="63" t="s">
        <v>334</v>
      </c>
      <c r="AC10" s="15" t="s">
        <v>367</v>
      </c>
      <c r="AD10" s="15" t="s">
        <v>127</v>
      </c>
      <c r="AE10" s="15" t="s">
        <v>405</v>
      </c>
    </row>
    <row r="11" spans="2:31" s="10" customFormat="1" ht="216.75" customHeight="1" x14ac:dyDescent="0.25">
      <c r="B11" s="129"/>
      <c r="C11" s="130"/>
      <c r="D11" s="97" t="s">
        <v>9</v>
      </c>
      <c r="E11" s="97" t="s">
        <v>6</v>
      </c>
      <c r="F11" s="25">
        <v>2</v>
      </c>
      <c r="G11" s="13" t="s">
        <v>101</v>
      </c>
      <c r="H11" s="13" t="s">
        <v>163</v>
      </c>
      <c r="I11" s="13" t="s">
        <v>338</v>
      </c>
      <c r="J11" s="73" t="s">
        <v>339</v>
      </c>
      <c r="K11" s="16" t="s">
        <v>280</v>
      </c>
      <c r="L11" s="46">
        <v>0.6</v>
      </c>
      <c r="M11" s="46">
        <v>0.6</v>
      </c>
      <c r="N11" s="13">
        <v>4</v>
      </c>
      <c r="O11" s="63" t="s">
        <v>334</v>
      </c>
      <c r="P11" s="25">
        <v>2</v>
      </c>
      <c r="Q11" s="14" t="s">
        <v>128</v>
      </c>
      <c r="R11" s="15"/>
      <c r="S11" s="15" t="s">
        <v>344</v>
      </c>
      <c r="T11" s="15" t="s">
        <v>349</v>
      </c>
      <c r="U11" s="15" t="s">
        <v>353</v>
      </c>
      <c r="V11" s="79">
        <f t="shared" si="0"/>
        <v>0.15</v>
      </c>
      <c r="W11" s="79">
        <f t="shared" ref="W11:W50" si="1">+IF(U11="MANUAL",15%, IF(U11="AUTOMÁTICO", 25%,0))</f>
        <v>0.15</v>
      </c>
      <c r="X11" s="79">
        <f t="shared" ref="X11:X50" si="2">+V11+W11</f>
        <v>0.3</v>
      </c>
      <c r="Y11" s="71">
        <f t="shared" ref="Y11:Y50" si="3">+IF(R11="X",L11-(L11*X11),L11)</f>
        <v>0.6</v>
      </c>
      <c r="Z11" s="80">
        <f t="shared" ref="Z11:Z50" si="4">+IF(S11="X",M11-(M11*X11),M11)</f>
        <v>0.42</v>
      </c>
      <c r="AA11" s="85">
        <v>4</v>
      </c>
      <c r="AB11" s="63" t="s">
        <v>334</v>
      </c>
      <c r="AC11" s="15" t="s">
        <v>367</v>
      </c>
      <c r="AD11" s="15" t="s">
        <v>131</v>
      </c>
      <c r="AE11" s="15" t="s">
        <v>406</v>
      </c>
    </row>
    <row r="12" spans="2:31" ht="249" customHeight="1" x14ac:dyDescent="0.25">
      <c r="B12" s="129"/>
      <c r="C12" s="128" t="s">
        <v>71</v>
      </c>
      <c r="D12" s="97" t="s">
        <v>72</v>
      </c>
      <c r="E12" s="97" t="s">
        <v>6</v>
      </c>
      <c r="F12" s="25">
        <v>3</v>
      </c>
      <c r="G12" s="14" t="s">
        <v>210</v>
      </c>
      <c r="H12" s="13" t="s">
        <v>163</v>
      </c>
      <c r="I12" s="13" t="s">
        <v>211</v>
      </c>
      <c r="J12" s="14" t="s">
        <v>212</v>
      </c>
      <c r="K12" s="13" t="s">
        <v>280</v>
      </c>
      <c r="L12" s="46">
        <v>0.4</v>
      </c>
      <c r="M12" s="46">
        <v>0.6</v>
      </c>
      <c r="N12" s="13">
        <v>4</v>
      </c>
      <c r="O12" s="63" t="s">
        <v>334</v>
      </c>
      <c r="P12" s="25">
        <v>3</v>
      </c>
      <c r="Q12" s="14" t="s">
        <v>213</v>
      </c>
      <c r="R12" s="14" t="s">
        <v>344</v>
      </c>
      <c r="S12" s="14"/>
      <c r="T12" s="14" t="s">
        <v>350</v>
      </c>
      <c r="U12" s="15" t="s">
        <v>353</v>
      </c>
      <c r="V12" s="79">
        <f t="shared" si="0"/>
        <v>0.25</v>
      </c>
      <c r="W12" s="79">
        <f t="shared" si="1"/>
        <v>0.15</v>
      </c>
      <c r="X12" s="79">
        <f t="shared" si="2"/>
        <v>0.4</v>
      </c>
      <c r="Y12" s="71">
        <f t="shared" si="3"/>
        <v>0.24</v>
      </c>
      <c r="Z12" s="80">
        <f t="shared" si="4"/>
        <v>0.6</v>
      </c>
      <c r="AA12" s="85">
        <v>3</v>
      </c>
      <c r="AB12" s="63" t="s">
        <v>334</v>
      </c>
      <c r="AC12" s="14" t="s">
        <v>367</v>
      </c>
      <c r="AD12" s="14" t="s">
        <v>213</v>
      </c>
      <c r="AE12" s="14" t="s">
        <v>407</v>
      </c>
    </row>
    <row r="13" spans="2:31" ht="249" customHeight="1" x14ac:dyDescent="0.25">
      <c r="B13" s="129"/>
      <c r="C13" s="130"/>
      <c r="D13" s="97" t="s">
        <v>72</v>
      </c>
      <c r="E13" s="97" t="s">
        <v>6</v>
      </c>
      <c r="F13" s="25">
        <v>4</v>
      </c>
      <c r="G13" s="14" t="s">
        <v>215</v>
      </c>
      <c r="H13" s="39" t="s">
        <v>162</v>
      </c>
      <c r="I13" s="13" t="s">
        <v>214</v>
      </c>
      <c r="J13" s="14" t="s">
        <v>216</v>
      </c>
      <c r="K13" s="39" t="s">
        <v>279</v>
      </c>
      <c r="L13" s="74">
        <v>0.6</v>
      </c>
      <c r="M13" s="46">
        <v>0.6</v>
      </c>
      <c r="N13" s="13">
        <v>4</v>
      </c>
      <c r="O13" s="63" t="s">
        <v>334</v>
      </c>
      <c r="P13" s="25">
        <v>4</v>
      </c>
      <c r="Q13" s="14" t="s">
        <v>217</v>
      </c>
      <c r="R13" s="14" t="s">
        <v>344</v>
      </c>
      <c r="S13" s="14"/>
      <c r="T13" s="14" t="s">
        <v>350</v>
      </c>
      <c r="U13" s="15" t="s">
        <v>353</v>
      </c>
      <c r="V13" s="79">
        <f t="shared" si="0"/>
        <v>0.25</v>
      </c>
      <c r="W13" s="79">
        <f t="shared" si="1"/>
        <v>0.15</v>
      </c>
      <c r="X13" s="79">
        <f t="shared" si="2"/>
        <v>0.4</v>
      </c>
      <c r="Y13" s="71">
        <f t="shared" si="3"/>
        <v>0.36</v>
      </c>
      <c r="Z13" s="80">
        <f t="shared" si="4"/>
        <v>0.6</v>
      </c>
      <c r="AA13" s="85">
        <v>3</v>
      </c>
      <c r="AB13" s="63" t="s">
        <v>334</v>
      </c>
      <c r="AC13" s="14" t="s">
        <v>367</v>
      </c>
      <c r="AD13" s="14" t="s">
        <v>217</v>
      </c>
      <c r="AE13" s="14" t="s">
        <v>407</v>
      </c>
    </row>
    <row r="14" spans="2:31" ht="204" customHeight="1" x14ac:dyDescent="0.25">
      <c r="B14" s="129"/>
      <c r="C14" s="128" t="s">
        <v>138</v>
      </c>
      <c r="D14" s="25" t="s">
        <v>10</v>
      </c>
      <c r="E14" s="25" t="s">
        <v>53</v>
      </c>
      <c r="F14" s="27">
        <v>5</v>
      </c>
      <c r="G14" s="14" t="s">
        <v>111</v>
      </c>
      <c r="H14" s="14" t="s">
        <v>163</v>
      </c>
      <c r="I14" s="13" t="s">
        <v>164</v>
      </c>
      <c r="J14" s="14" t="s">
        <v>104</v>
      </c>
      <c r="K14" s="13" t="s">
        <v>280</v>
      </c>
      <c r="L14" s="74">
        <v>0.6</v>
      </c>
      <c r="M14" s="46">
        <v>0.6</v>
      </c>
      <c r="N14" s="13">
        <v>4</v>
      </c>
      <c r="O14" s="63" t="s">
        <v>334</v>
      </c>
      <c r="P14" s="27">
        <v>5</v>
      </c>
      <c r="Q14" s="13" t="s">
        <v>105</v>
      </c>
      <c r="R14" s="14" t="s">
        <v>344</v>
      </c>
      <c r="S14" s="13"/>
      <c r="T14" s="13" t="s">
        <v>350</v>
      </c>
      <c r="U14" s="15" t="s">
        <v>353</v>
      </c>
      <c r="V14" s="79">
        <f t="shared" si="0"/>
        <v>0.25</v>
      </c>
      <c r="W14" s="79">
        <f t="shared" si="1"/>
        <v>0.15</v>
      </c>
      <c r="X14" s="79">
        <f t="shared" si="2"/>
        <v>0.4</v>
      </c>
      <c r="Y14" s="71">
        <f t="shared" si="3"/>
        <v>0.36</v>
      </c>
      <c r="Z14" s="80">
        <f t="shared" si="4"/>
        <v>0.6</v>
      </c>
      <c r="AA14" s="85">
        <v>3</v>
      </c>
      <c r="AB14" s="63" t="s">
        <v>334</v>
      </c>
      <c r="AC14" s="13" t="s">
        <v>367</v>
      </c>
      <c r="AD14" s="13" t="s">
        <v>105</v>
      </c>
      <c r="AE14" s="15" t="s">
        <v>408</v>
      </c>
    </row>
    <row r="15" spans="2:31" ht="147" customHeight="1" x14ac:dyDescent="0.25">
      <c r="B15" s="129"/>
      <c r="C15" s="129"/>
      <c r="D15" s="25" t="s">
        <v>10</v>
      </c>
      <c r="E15" s="25" t="s">
        <v>53</v>
      </c>
      <c r="F15" s="27">
        <v>6</v>
      </c>
      <c r="G15" s="14" t="s">
        <v>108</v>
      </c>
      <c r="H15" s="14" t="s">
        <v>163</v>
      </c>
      <c r="I15" s="13" t="s">
        <v>165</v>
      </c>
      <c r="J15" s="14" t="s">
        <v>107</v>
      </c>
      <c r="K15" s="13" t="s">
        <v>280</v>
      </c>
      <c r="L15" s="74">
        <v>0.6</v>
      </c>
      <c r="M15" s="46">
        <v>0.6</v>
      </c>
      <c r="N15" s="13">
        <v>4</v>
      </c>
      <c r="O15" s="63" t="s">
        <v>334</v>
      </c>
      <c r="P15" s="27">
        <v>6</v>
      </c>
      <c r="Q15" s="13" t="s">
        <v>82</v>
      </c>
      <c r="R15" s="14" t="s">
        <v>344</v>
      </c>
      <c r="S15" s="17"/>
      <c r="T15" s="17" t="s">
        <v>350</v>
      </c>
      <c r="U15" s="15" t="s">
        <v>353</v>
      </c>
      <c r="V15" s="79">
        <f t="shared" si="0"/>
        <v>0.25</v>
      </c>
      <c r="W15" s="79">
        <f t="shared" si="1"/>
        <v>0.15</v>
      </c>
      <c r="X15" s="79">
        <f t="shared" si="2"/>
        <v>0.4</v>
      </c>
      <c r="Y15" s="71">
        <f t="shared" si="3"/>
        <v>0.36</v>
      </c>
      <c r="Z15" s="80">
        <f t="shared" si="4"/>
        <v>0.6</v>
      </c>
      <c r="AA15" s="85">
        <v>3</v>
      </c>
      <c r="AB15" s="63" t="s">
        <v>334</v>
      </c>
      <c r="AC15" s="17" t="s">
        <v>367</v>
      </c>
      <c r="AD15" s="15" t="s">
        <v>109</v>
      </c>
      <c r="AE15" s="15" t="s">
        <v>409</v>
      </c>
    </row>
    <row r="16" spans="2:31" ht="273.75" customHeight="1" x14ac:dyDescent="0.25">
      <c r="B16" s="129"/>
      <c r="C16" s="129"/>
      <c r="D16" s="25" t="s">
        <v>10</v>
      </c>
      <c r="E16" s="25" t="s">
        <v>53</v>
      </c>
      <c r="F16" s="27">
        <v>7</v>
      </c>
      <c r="G16" s="14" t="s">
        <v>69</v>
      </c>
      <c r="H16" s="14" t="s">
        <v>163</v>
      </c>
      <c r="I16" s="13" t="s">
        <v>115</v>
      </c>
      <c r="J16" s="14" t="s">
        <v>70</v>
      </c>
      <c r="K16" s="13" t="s">
        <v>280</v>
      </c>
      <c r="L16" s="74">
        <v>0.6</v>
      </c>
      <c r="M16" s="46">
        <v>0.6</v>
      </c>
      <c r="N16" s="13">
        <v>4</v>
      </c>
      <c r="O16" s="63" t="s">
        <v>334</v>
      </c>
      <c r="P16" s="27">
        <v>7</v>
      </c>
      <c r="Q16" s="14" t="s">
        <v>112</v>
      </c>
      <c r="R16" s="14" t="s">
        <v>344</v>
      </c>
      <c r="S16" s="14"/>
      <c r="T16" s="14" t="s">
        <v>350</v>
      </c>
      <c r="U16" s="15" t="s">
        <v>353</v>
      </c>
      <c r="V16" s="79">
        <f t="shared" si="0"/>
        <v>0.25</v>
      </c>
      <c r="W16" s="79">
        <f t="shared" si="1"/>
        <v>0.15</v>
      </c>
      <c r="X16" s="79">
        <f t="shared" si="2"/>
        <v>0.4</v>
      </c>
      <c r="Y16" s="71">
        <f t="shared" si="3"/>
        <v>0.36</v>
      </c>
      <c r="Z16" s="80">
        <f t="shared" si="4"/>
        <v>0.6</v>
      </c>
      <c r="AA16" s="85">
        <v>3</v>
      </c>
      <c r="AB16" s="63" t="s">
        <v>334</v>
      </c>
      <c r="AC16" s="14" t="s">
        <v>367</v>
      </c>
      <c r="AD16" s="14" t="s">
        <v>112</v>
      </c>
      <c r="AE16" s="14" t="s">
        <v>410</v>
      </c>
    </row>
    <row r="17" spans="2:32" ht="170.25" customHeight="1" x14ac:dyDescent="0.25">
      <c r="B17" s="129"/>
      <c r="C17" s="129"/>
      <c r="D17" s="97" t="s">
        <v>11</v>
      </c>
      <c r="E17" s="97" t="s">
        <v>63</v>
      </c>
      <c r="F17" s="27">
        <v>8</v>
      </c>
      <c r="G17" s="14" t="s">
        <v>132</v>
      </c>
      <c r="H17" s="20" t="s">
        <v>163</v>
      </c>
      <c r="I17" s="19" t="s">
        <v>118</v>
      </c>
      <c r="J17" s="14" t="s">
        <v>126</v>
      </c>
      <c r="K17" s="13" t="s">
        <v>280</v>
      </c>
      <c r="L17" s="74">
        <v>0.6</v>
      </c>
      <c r="M17" s="46">
        <v>0.6</v>
      </c>
      <c r="N17" s="13">
        <v>4</v>
      </c>
      <c r="O17" s="63" t="s">
        <v>334</v>
      </c>
      <c r="P17" s="27">
        <v>8</v>
      </c>
      <c r="Q17" s="13" t="s">
        <v>139</v>
      </c>
      <c r="R17" s="14" t="s">
        <v>344</v>
      </c>
      <c r="S17" s="13"/>
      <c r="T17" s="13" t="s">
        <v>350</v>
      </c>
      <c r="U17" s="15" t="s">
        <v>353</v>
      </c>
      <c r="V17" s="79">
        <f t="shared" si="0"/>
        <v>0.25</v>
      </c>
      <c r="W17" s="79">
        <f t="shared" si="1"/>
        <v>0.15</v>
      </c>
      <c r="X17" s="79">
        <f t="shared" si="2"/>
        <v>0.4</v>
      </c>
      <c r="Y17" s="71">
        <f t="shared" si="3"/>
        <v>0.36</v>
      </c>
      <c r="Z17" s="80">
        <f t="shared" si="4"/>
        <v>0.6</v>
      </c>
      <c r="AA17" s="85">
        <v>3</v>
      </c>
      <c r="AB17" s="63" t="s">
        <v>334</v>
      </c>
      <c r="AC17" s="13" t="s">
        <v>367</v>
      </c>
      <c r="AD17" s="14" t="s">
        <v>141</v>
      </c>
      <c r="AE17" s="14" t="s">
        <v>411</v>
      </c>
    </row>
    <row r="18" spans="2:32" ht="157.5" customHeight="1" x14ac:dyDescent="0.25">
      <c r="B18" s="129"/>
      <c r="C18" s="129"/>
      <c r="D18" s="25" t="s">
        <v>11</v>
      </c>
      <c r="E18" s="25" t="s">
        <v>63</v>
      </c>
      <c r="F18" s="27">
        <v>9</v>
      </c>
      <c r="G18" s="14" t="s">
        <v>134</v>
      </c>
      <c r="H18" s="14" t="s">
        <v>163</v>
      </c>
      <c r="I18" s="13" t="s">
        <v>116</v>
      </c>
      <c r="J18" s="14" t="s">
        <v>133</v>
      </c>
      <c r="K18" s="13" t="s">
        <v>280</v>
      </c>
      <c r="L18" s="46">
        <v>0.4</v>
      </c>
      <c r="M18" s="46">
        <v>0.6</v>
      </c>
      <c r="N18" s="13">
        <v>4</v>
      </c>
      <c r="O18" s="63" t="s">
        <v>334</v>
      </c>
      <c r="P18" s="27">
        <v>9</v>
      </c>
      <c r="Q18" s="14" t="s">
        <v>142</v>
      </c>
      <c r="R18" s="14" t="s">
        <v>344</v>
      </c>
      <c r="S18" s="14"/>
      <c r="T18" s="14" t="s">
        <v>350</v>
      </c>
      <c r="U18" s="15" t="s">
        <v>353</v>
      </c>
      <c r="V18" s="79">
        <f t="shared" si="0"/>
        <v>0.25</v>
      </c>
      <c r="W18" s="79">
        <f t="shared" si="1"/>
        <v>0.15</v>
      </c>
      <c r="X18" s="79">
        <f t="shared" si="2"/>
        <v>0.4</v>
      </c>
      <c r="Y18" s="71">
        <f t="shared" si="3"/>
        <v>0.24</v>
      </c>
      <c r="Z18" s="80">
        <f t="shared" si="4"/>
        <v>0.6</v>
      </c>
      <c r="AA18" s="85">
        <v>3</v>
      </c>
      <c r="AB18" s="63" t="s">
        <v>334</v>
      </c>
      <c r="AC18" s="14" t="s">
        <v>367</v>
      </c>
      <c r="AD18" s="13" t="s">
        <v>141</v>
      </c>
      <c r="AE18" s="14" t="s">
        <v>411</v>
      </c>
    </row>
    <row r="19" spans="2:32" ht="157.5" customHeight="1" x14ac:dyDescent="0.25">
      <c r="B19" s="129"/>
      <c r="C19" s="129"/>
      <c r="D19" s="25" t="s">
        <v>11</v>
      </c>
      <c r="E19" s="25" t="s">
        <v>63</v>
      </c>
      <c r="F19" s="27">
        <v>10</v>
      </c>
      <c r="G19" s="14" t="s">
        <v>135</v>
      </c>
      <c r="H19" s="14" t="s">
        <v>163</v>
      </c>
      <c r="I19" s="13" t="s">
        <v>117</v>
      </c>
      <c r="J19" s="14" t="s">
        <v>136</v>
      </c>
      <c r="K19" s="13" t="s">
        <v>280</v>
      </c>
      <c r="L19" s="46">
        <v>0.4</v>
      </c>
      <c r="M19" s="46">
        <v>0.6</v>
      </c>
      <c r="N19" s="13">
        <v>4</v>
      </c>
      <c r="O19" s="63" t="s">
        <v>334</v>
      </c>
      <c r="P19" s="27">
        <v>10</v>
      </c>
      <c r="Q19" s="14" t="s">
        <v>142</v>
      </c>
      <c r="R19" s="14" t="s">
        <v>344</v>
      </c>
      <c r="S19" s="14"/>
      <c r="T19" s="14" t="s">
        <v>350</v>
      </c>
      <c r="U19" s="15" t="s">
        <v>353</v>
      </c>
      <c r="V19" s="79">
        <f t="shared" si="0"/>
        <v>0.25</v>
      </c>
      <c r="W19" s="79">
        <f t="shared" si="1"/>
        <v>0.15</v>
      </c>
      <c r="X19" s="79">
        <f t="shared" si="2"/>
        <v>0.4</v>
      </c>
      <c r="Y19" s="71">
        <f t="shared" si="3"/>
        <v>0.24</v>
      </c>
      <c r="Z19" s="80">
        <f t="shared" si="4"/>
        <v>0.6</v>
      </c>
      <c r="AA19" s="85">
        <v>3</v>
      </c>
      <c r="AB19" s="63" t="s">
        <v>334</v>
      </c>
      <c r="AC19" s="14" t="s">
        <v>367</v>
      </c>
      <c r="AD19" s="13" t="s">
        <v>141</v>
      </c>
      <c r="AE19" s="14" t="s">
        <v>412</v>
      </c>
    </row>
    <row r="20" spans="2:32" ht="157.5" customHeight="1" x14ac:dyDescent="0.25">
      <c r="B20" s="130"/>
      <c r="C20" s="130"/>
      <c r="D20" s="25" t="s">
        <v>11</v>
      </c>
      <c r="E20" s="25" t="s">
        <v>63</v>
      </c>
      <c r="F20" s="27">
        <v>11</v>
      </c>
      <c r="G20" s="14" t="s">
        <v>73</v>
      </c>
      <c r="H20" s="20" t="s">
        <v>163</v>
      </c>
      <c r="I20" s="19" t="s">
        <v>119</v>
      </c>
      <c r="J20" s="14" t="s">
        <v>137</v>
      </c>
      <c r="K20" s="13" t="s">
        <v>280</v>
      </c>
      <c r="L20" s="74">
        <v>0.6</v>
      </c>
      <c r="M20" s="46">
        <v>0.6</v>
      </c>
      <c r="N20" s="13">
        <v>4</v>
      </c>
      <c r="O20" s="63" t="s">
        <v>334</v>
      </c>
      <c r="P20" s="27">
        <v>11</v>
      </c>
      <c r="Q20" s="13" t="s">
        <v>143</v>
      </c>
      <c r="R20" s="14" t="s">
        <v>344</v>
      </c>
      <c r="S20" s="13"/>
      <c r="T20" s="13" t="s">
        <v>350</v>
      </c>
      <c r="U20" s="15" t="s">
        <v>353</v>
      </c>
      <c r="V20" s="79">
        <f t="shared" si="0"/>
        <v>0.25</v>
      </c>
      <c r="W20" s="79">
        <f t="shared" si="1"/>
        <v>0.15</v>
      </c>
      <c r="X20" s="79">
        <f t="shared" si="2"/>
        <v>0.4</v>
      </c>
      <c r="Y20" s="71">
        <f t="shared" si="3"/>
        <v>0.36</v>
      </c>
      <c r="Z20" s="80">
        <f t="shared" si="4"/>
        <v>0.6</v>
      </c>
      <c r="AA20" s="85">
        <v>4</v>
      </c>
      <c r="AB20" s="63" t="s">
        <v>334</v>
      </c>
      <c r="AC20" s="13" t="s">
        <v>367</v>
      </c>
      <c r="AD20" s="13" t="s">
        <v>144</v>
      </c>
      <c r="AE20" s="14" t="s">
        <v>412</v>
      </c>
    </row>
    <row r="21" spans="2:32" ht="227.25" customHeight="1" x14ac:dyDescent="0.25">
      <c r="B21" s="131" t="s">
        <v>2</v>
      </c>
      <c r="C21" s="131" t="s">
        <v>12</v>
      </c>
      <c r="D21" s="41" t="s">
        <v>227</v>
      </c>
      <c r="E21" s="43" t="s">
        <v>54</v>
      </c>
      <c r="F21" s="40">
        <v>12</v>
      </c>
      <c r="G21" s="14" t="s">
        <v>237</v>
      </c>
      <c r="H21" s="14" t="s">
        <v>163</v>
      </c>
      <c r="I21" s="13" t="s">
        <v>125</v>
      </c>
      <c r="J21" s="14" t="s">
        <v>68</v>
      </c>
      <c r="K21" s="13" t="s">
        <v>280</v>
      </c>
      <c r="L21" s="74">
        <v>0.6</v>
      </c>
      <c r="M21" s="46">
        <v>0.6</v>
      </c>
      <c r="N21" s="13">
        <v>4</v>
      </c>
      <c r="O21" s="63" t="s">
        <v>334</v>
      </c>
      <c r="P21" s="40">
        <v>12</v>
      </c>
      <c r="Q21" s="14" t="s">
        <v>112</v>
      </c>
      <c r="R21" s="14" t="s">
        <v>344</v>
      </c>
      <c r="S21" s="14"/>
      <c r="T21" s="14" t="s">
        <v>350</v>
      </c>
      <c r="U21" s="15" t="s">
        <v>353</v>
      </c>
      <c r="V21" s="79">
        <f t="shared" si="0"/>
        <v>0.25</v>
      </c>
      <c r="W21" s="79">
        <f t="shared" si="1"/>
        <v>0.15</v>
      </c>
      <c r="X21" s="79">
        <f t="shared" si="2"/>
        <v>0.4</v>
      </c>
      <c r="Y21" s="71">
        <f t="shared" si="3"/>
        <v>0.36</v>
      </c>
      <c r="Z21" s="80">
        <f t="shared" si="4"/>
        <v>0.6</v>
      </c>
      <c r="AA21" s="85">
        <v>4</v>
      </c>
      <c r="AB21" s="63" t="s">
        <v>334</v>
      </c>
      <c r="AC21" s="14" t="s">
        <v>367</v>
      </c>
      <c r="AD21" s="14" t="s">
        <v>112</v>
      </c>
      <c r="AE21" s="14" t="s">
        <v>413</v>
      </c>
    </row>
    <row r="22" spans="2:32" ht="187.5" customHeight="1" x14ac:dyDescent="0.25">
      <c r="B22" s="132"/>
      <c r="C22" s="132"/>
      <c r="D22" s="41" t="s">
        <v>227</v>
      </c>
      <c r="E22" s="43" t="s">
        <v>54</v>
      </c>
      <c r="F22" s="40">
        <v>13</v>
      </c>
      <c r="G22" s="13" t="s">
        <v>228</v>
      </c>
      <c r="H22" s="19" t="s">
        <v>163</v>
      </c>
      <c r="I22" s="19" t="s">
        <v>226</v>
      </c>
      <c r="J22" s="14" t="s">
        <v>232</v>
      </c>
      <c r="K22" s="13" t="s">
        <v>280</v>
      </c>
      <c r="L22" s="74">
        <v>0.6</v>
      </c>
      <c r="M22" s="46">
        <v>0.6</v>
      </c>
      <c r="N22" s="13">
        <v>4</v>
      </c>
      <c r="O22" s="63" t="s">
        <v>334</v>
      </c>
      <c r="P22" s="40">
        <v>13</v>
      </c>
      <c r="Q22" s="13" t="s">
        <v>229</v>
      </c>
      <c r="R22" s="14" t="s">
        <v>344</v>
      </c>
      <c r="S22" s="13"/>
      <c r="T22" s="13" t="s">
        <v>350</v>
      </c>
      <c r="U22" s="15" t="s">
        <v>353</v>
      </c>
      <c r="V22" s="79">
        <f t="shared" si="0"/>
        <v>0.25</v>
      </c>
      <c r="W22" s="79">
        <f t="shared" si="1"/>
        <v>0.15</v>
      </c>
      <c r="X22" s="79">
        <f t="shared" si="2"/>
        <v>0.4</v>
      </c>
      <c r="Y22" s="71">
        <f t="shared" si="3"/>
        <v>0.36</v>
      </c>
      <c r="Z22" s="80">
        <f t="shared" si="4"/>
        <v>0.6</v>
      </c>
      <c r="AA22" s="85">
        <v>4</v>
      </c>
      <c r="AB22" s="63" t="s">
        <v>334</v>
      </c>
      <c r="AC22" s="13" t="s">
        <v>367</v>
      </c>
      <c r="AD22" s="13" t="s">
        <v>230</v>
      </c>
      <c r="AE22" s="13" t="s">
        <v>414</v>
      </c>
    </row>
    <row r="23" spans="2:32" ht="187.5" customHeight="1" x14ac:dyDescent="0.25">
      <c r="B23" s="132"/>
      <c r="C23" s="132"/>
      <c r="D23" s="41" t="s">
        <v>227</v>
      </c>
      <c r="E23" s="43" t="s">
        <v>54</v>
      </c>
      <c r="F23" s="40">
        <v>14</v>
      </c>
      <c r="G23" s="13" t="s">
        <v>234</v>
      </c>
      <c r="H23" s="19" t="s">
        <v>163</v>
      </c>
      <c r="I23" s="19" t="s">
        <v>233</v>
      </c>
      <c r="J23" s="13" t="s">
        <v>340</v>
      </c>
      <c r="K23" s="13" t="s">
        <v>280</v>
      </c>
      <c r="L23" s="74">
        <v>0.6</v>
      </c>
      <c r="M23" s="46">
        <v>0.6</v>
      </c>
      <c r="N23" s="13">
        <v>4</v>
      </c>
      <c r="O23" s="63" t="s">
        <v>334</v>
      </c>
      <c r="P23" s="40">
        <v>14</v>
      </c>
      <c r="Q23" s="13" t="s">
        <v>241</v>
      </c>
      <c r="R23" s="14" t="s">
        <v>344</v>
      </c>
      <c r="S23" s="13"/>
      <c r="T23" s="13" t="s">
        <v>350</v>
      </c>
      <c r="U23" s="15" t="s">
        <v>353</v>
      </c>
      <c r="V23" s="79">
        <f t="shared" si="0"/>
        <v>0.25</v>
      </c>
      <c r="W23" s="79">
        <f t="shared" si="1"/>
        <v>0.15</v>
      </c>
      <c r="X23" s="79">
        <f t="shared" si="2"/>
        <v>0.4</v>
      </c>
      <c r="Y23" s="71">
        <f t="shared" si="3"/>
        <v>0.36</v>
      </c>
      <c r="Z23" s="80">
        <f t="shared" si="4"/>
        <v>0.6</v>
      </c>
      <c r="AA23" s="85">
        <v>4</v>
      </c>
      <c r="AB23" s="63" t="s">
        <v>334</v>
      </c>
      <c r="AC23" s="13" t="s">
        <v>367</v>
      </c>
      <c r="AD23" s="13" t="s">
        <v>235</v>
      </c>
      <c r="AE23" s="14" t="s">
        <v>415</v>
      </c>
    </row>
    <row r="24" spans="2:32" ht="187.5" customHeight="1" x14ac:dyDescent="0.25">
      <c r="B24" s="132"/>
      <c r="C24" s="132"/>
      <c r="D24" s="41" t="s">
        <v>227</v>
      </c>
      <c r="E24" s="43" t="s">
        <v>54</v>
      </c>
      <c r="F24" s="40">
        <v>15</v>
      </c>
      <c r="G24" s="14" t="s">
        <v>256</v>
      </c>
      <c r="H24" s="19" t="s">
        <v>163</v>
      </c>
      <c r="I24" s="19" t="s">
        <v>238</v>
      </c>
      <c r="J24" s="14" t="s">
        <v>257</v>
      </c>
      <c r="K24" s="13" t="s">
        <v>280</v>
      </c>
      <c r="L24" s="74">
        <v>0.6</v>
      </c>
      <c r="M24" s="46">
        <v>0.4</v>
      </c>
      <c r="N24" s="13">
        <v>4</v>
      </c>
      <c r="O24" s="63" t="s">
        <v>334</v>
      </c>
      <c r="P24" s="40">
        <v>15</v>
      </c>
      <c r="Q24" s="13" t="s">
        <v>241</v>
      </c>
      <c r="R24" s="14" t="s">
        <v>344</v>
      </c>
      <c r="S24" s="13"/>
      <c r="T24" s="13" t="s">
        <v>350</v>
      </c>
      <c r="U24" s="15" t="s">
        <v>353</v>
      </c>
      <c r="V24" s="79">
        <f t="shared" si="0"/>
        <v>0.25</v>
      </c>
      <c r="W24" s="79">
        <f t="shared" si="1"/>
        <v>0.15</v>
      </c>
      <c r="X24" s="79">
        <f t="shared" si="2"/>
        <v>0.4</v>
      </c>
      <c r="Y24" s="71">
        <f t="shared" si="3"/>
        <v>0.36</v>
      </c>
      <c r="Z24" s="80">
        <f t="shared" si="4"/>
        <v>0.4</v>
      </c>
      <c r="AA24" s="85">
        <v>3</v>
      </c>
      <c r="AB24" s="63" t="s">
        <v>334</v>
      </c>
      <c r="AC24" s="13" t="s">
        <v>367</v>
      </c>
      <c r="AD24" s="13" t="s">
        <v>241</v>
      </c>
      <c r="AE24" s="13" t="s">
        <v>414</v>
      </c>
    </row>
    <row r="25" spans="2:32" ht="103.5" customHeight="1" x14ac:dyDescent="0.25">
      <c r="B25" s="132"/>
      <c r="C25" s="132"/>
      <c r="D25" s="40" t="s">
        <v>13</v>
      </c>
      <c r="E25" s="40" t="s">
        <v>55</v>
      </c>
      <c r="F25" s="40">
        <v>16</v>
      </c>
      <c r="G25" s="14" t="s">
        <v>254</v>
      </c>
      <c r="H25" s="13" t="s">
        <v>163</v>
      </c>
      <c r="I25" s="13" t="s">
        <v>239</v>
      </c>
      <c r="J25" s="14" t="s">
        <v>255</v>
      </c>
      <c r="K25" s="13" t="s">
        <v>280</v>
      </c>
      <c r="L25" s="74">
        <v>0.6</v>
      </c>
      <c r="M25" s="46">
        <v>0.6</v>
      </c>
      <c r="N25" s="13">
        <v>4</v>
      </c>
      <c r="O25" s="63" t="s">
        <v>334</v>
      </c>
      <c r="P25" s="40">
        <v>16</v>
      </c>
      <c r="Q25" s="13" t="s">
        <v>242</v>
      </c>
      <c r="R25" s="14" t="s">
        <v>344</v>
      </c>
      <c r="S25" s="13"/>
      <c r="T25" s="13" t="s">
        <v>350</v>
      </c>
      <c r="U25" s="15" t="s">
        <v>353</v>
      </c>
      <c r="V25" s="79">
        <f t="shared" si="0"/>
        <v>0.25</v>
      </c>
      <c r="W25" s="79">
        <f t="shared" si="1"/>
        <v>0.15</v>
      </c>
      <c r="X25" s="79">
        <f t="shared" si="2"/>
        <v>0.4</v>
      </c>
      <c r="Y25" s="71">
        <f t="shared" si="3"/>
        <v>0.36</v>
      </c>
      <c r="Z25" s="80">
        <f t="shared" si="4"/>
        <v>0.6</v>
      </c>
      <c r="AA25" s="85">
        <v>4</v>
      </c>
      <c r="AB25" s="63" t="s">
        <v>334</v>
      </c>
      <c r="AC25" s="13" t="s">
        <v>367</v>
      </c>
      <c r="AD25" s="13" t="s">
        <v>244</v>
      </c>
      <c r="AE25" s="13" t="s">
        <v>416</v>
      </c>
    </row>
    <row r="26" spans="2:32" ht="103.5" customHeight="1" x14ac:dyDescent="0.25">
      <c r="B26" s="132"/>
      <c r="C26" s="132"/>
      <c r="D26" s="40" t="s">
        <v>13</v>
      </c>
      <c r="E26" s="40" t="s">
        <v>55</v>
      </c>
      <c r="F26" s="40">
        <v>17</v>
      </c>
      <c r="G26" s="14" t="s">
        <v>253</v>
      </c>
      <c r="H26" s="13" t="s">
        <v>163</v>
      </c>
      <c r="I26" s="13" t="s">
        <v>240</v>
      </c>
      <c r="J26" s="14" t="s">
        <v>246</v>
      </c>
      <c r="K26" s="13" t="s">
        <v>280</v>
      </c>
      <c r="L26" s="74">
        <v>0.6</v>
      </c>
      <c r="M26" s="46">
        <v>0.4</v>
      </c>
      <c r="N26" s="13">
        <v>4</v>
      </c>
      <c r="O26" s="63" t="s">
        <v>334</v>
      </c>
      <c r="P26" s="40">
        <v>17</v>
      </c>
      <c r="Q26" s="13" t="s">
        <v>241</v>
      </c>
      <c r="R26" s="14" t="s">
        <v>344</v>
      </c>
      <c r="S26" s="13"/>
      <c r="T26" s="13" t="s">
        <v>350</v>
      </c>
      <c r="U26" s="15" t="s">
        <v>353</v>
      </c>
      <c r="V26" s="79">
        <f t="shared" si="0"/>
        <v>0.25</v>
      </c>
      <c r="W26" s="79">
        <f t="shared" si="1"/>
        <v>0.15</v>
      </c>
      <c r="X26" s="79">
        <f t="shared" si="2"/>
        <v>0.4</v>
      </c>
      <c r="Y26" s="71">
        <f t="shared" si="3"/>
        <v>0.36</v>
      </c>
      <c r="Z26" s="80">
        <f t="shared" si="4"/>
        <v>0.4</v>
      </c>
      <c r="AA26" s="85">
        <v>3</v>
      </c>
      <c r="AB26" s="63" t="s">
        <v>334</v>
      </c>
      <c r="AC26" s="13" t="s">
        <v>367</v>
      </c>
      <c r="AD26" s="13" t="s">
        <v>244</v>
      </c>
      <c r="AE26" s="13" t="s">
        <v>416</v>
      </c>
    </row>
    <row r="27" spans="2:32" ht="103.5" customHeight="1" x14ac:dyDescent="0.25">
      <c r="B27" s="132"/>
      <c r="C27" s="132"/>
      <c r="D27" s="40" t="s">
        <v>13</v>
      </c>
      <c r="E27" s="40" t="s">
        <v>55</v>
      </c>
      <c r="F27" s="40">
        <v>18</v>
      </c>
      <c r="G27" s="13" t="s">
        <v>252</v>
      </c>
      <c r="H27" s="13" t="s">
        <v>163</v>
      </c>
      <c r="I27" s="13" t="s">
        <v>251</v>
      </c>
      <c r="J27" s="14" t="s">
        <v>247</v>
      </c>
      <c r="K27" s="13" t="s">
        <v>280</v>
      </c>
      <c r="L27" s="74">
        <v>0.6</v>
      </c>
      <c r="M27" s="46">
        <v>0.4</v>
      </c>
      <c r="N27" s="13">
        <v>4</v>
      </c>
      <c r="O27" s="63" t="s">
        <v>334</v>
      </c>
      <c r="P27" s="40">
        <v>18</v>
      </c>
      <c r="Q27" s="14" t="s">
        <v>243</v>
      </c>
      <c r="R27" s="14" t="s">
        <v>344</v>
      </c>
      <c r="S27" s="14"/>
      <c r="T27" s="14" t="s">
        <v>350</v>
      </c>
      <c r="U27" s="15" t="s">
        <v>353</v>
      </c>
      <c r="V27" s="79">
        <f t="shared" si="0"/>
        <v>0.25</v>
      </c>
      <c r="W27" s="79">
        <f t="shared" si="1"/>
        <v>0.15</v>
      </c>
      <c r="X27" s="79">
        <f t="shared" si="2"/>
        <v>0.4</v>
      </c>
      <c r="Y27" s="71">
        <f t="shared" si="3"/>
        <v>0.36</v>
      </c>
      <c r="Z27" s="80">
        <f t="shared" si="4"/>
        <v>0.4</v>
      </c>
      <c r="AA27" s="85">
        <v>3</v>
      </c>
      <c r="AB27" s="63" t="s">
        <v>334</v>
      </c>
      <c r="AC27" s="14" t="s">
        <v>367</v>
      </c>
      <c r="AD27" s="13" t="s">
        <v>244</v>
      </c>
      <c r="AE27" s="13" t="s">
        <v>416</v>
      </c>
    </row>
    <row r="28" spans="2:32" ht="133.5" customHeight="1" x14ac:dyDescent="0.25">
      <c r="B28" s="133"/>
      <c r="C28" s="133"/>
      <c r="D28" s="40" t="s">
        <v>13</v>
      </c>
      <c r="E28" s="40" t="s">
        <v>55</v>
      </c>
      <c r="F28" s="40">
        <v>19</v>
      </c>
      <c r="G28" s="14" t="s">
        <v>250</v>
      </c>
      <c r="H28" s="13" t="s">
        <v>163</v>
      </c>
      <c r="I28" s="13" t="s">
        <v>249</v>
      </c>
      <c r="J28" s="14" t="s">
        <v>248</v>
      </c>
      <c r="K28" s="13" t="s">
        <v>280</v>
      </c>
      <c r="L28" s="74">
        <v>0.6</v>
      </c>
      <c r="M28" s="46">
        <v>0.4</v>
      </c>
      <c r="N28" s="13">
        <v>4</v>
      </c>
      <c r="O28" s="63" t="s">
        <v>334</v>
      </c>
      <c r="P28" s="40">
        <v>19</v>
      </c>
      <c r="Q28" s="13" t="s">
        <v>241</v>
      </c>
      <c r="R28" s="14" t="s">
        <v>344</v>
      </c>
      <c r="S28" s="13"/>
      <c r="T28" s="13" t="s">
        <v>350</v>
      </c>
      <c r="U28" s="15" t="s">
        <v>353</v>
      </c>
      <c r="V28" s="79">
        <f t="shared" si="0"/>
        <v>0.25</v>
      </c>
      <c r="W28" s="79">
        <f t="shared" si="1"/>
        <v>0.15</v>
      </c>
      <c r="X28" s="79">
        <f t="shared" si="2"/>
        <v>0.4</v>
      </c>
      <c r="Y28" s="71">
        <f t="shared" si="3"/>
        <v>0.36</v>
      </c>
      <c r="Z28" s="80">
        <f t="shared" si="4"/>
        <v>0.4</v>
      </c>
      <c r="AA28" s="85">
        <v>3</v>
      </c>
      <c r="AB28" s="63" t="s">
        <v>334</v>
      </c>
      <c r="AC28" s="13" t="s">
        <v>367</v>
      </c>
      <c r="AD28" s="13" t="s">
        <v>244</v>
      </c>
      <c r="AE28" s="13" t="s">
        <v>416</v>
      </c>
    </row>
    <row r="29" spans="2:32" s="18" customFormat="1" ht="273.75" customHeight="1" x14ac:dyDescent="0.25">
      <c r="B29" s="134" t="s">
        <v>3</v>
      </c>
      <c r="C29" s="134" t="s">
        <v>14</v>
      </c>
      <c r="D29" s="33" t="s">
        <v>15</v>
      </c>
      <c r="E29" s="33" t="s">
        <v>56</v>
      </c>
      <c r="F29" s="98">
        <v>20</v>
      </c>
      <c r="G29" s="14" t="s">
        <v>93</v>
      </c>
      <c r="H29" s="38" t="s">
        <v>162</v>
      </c>
      <c r="I29" s="13" t="s">
        <v>166</v>
      </c>
      <c r="J29" s="14" t="s">
        <v>94</v>
      </c>
      <c r="K29" s="39" t="s">
        <v>279</v>
      </c>
      <c r="L29" s="74">
        <v>0.6</v>
      </c>
      <c r="M29" s="46">
        <v>0.6</v>
      </c>
      <c r="N29" s="13">
        <v>4</v>
      </c>
      <c r="O29" s="63" t="s">
        <v>334</v>
      </c>
      <c r="P29" s="98">
        <v>20</v>
      </c>
      <c r="Q29" s="14" t="s">
        <v>145</v>
      </c>
      <c r="R29" s="14" t="s">
        <v>344</v>
      </c>
      <c r="S29" s="14"/>
      <c r="T29" s="14" t="s">
        <v>350</v>
      </c>
      <c r="U29" s="15" t="s">
        <v>353</v>
      </c>
      <c r="V29" s="79">
        <f t="shared" si="0"/>
        <v>0.25</v>
      </c>
      <c r="W29" s="79">
        <f t="shared" si="1"/>
        <v>0.15</v>
      </c>
      <c r="X29" s="79">
        <f t="shared" si="2"/>
        <v>0.4</v>
      </c>
      <c r="Y29" s="71">
        <f t="shared" si="3"/>
        <v>0.36</v>
      </c>
      <c r="Z29" s="80">
        <f t="shared" si="4"/>
        <v>0.6</v>
      </c>
      <c r="AA29" s="85">
        <v>4</v>
      </c>
      <c r="AB29" s="63" t="s">
        <v>334</v>
      </c>
      <c r="AC29" s="14" t="s">
        <v>367</v>
      </c>
      <c r="AD29" s="14" t="s">
        <v>146</v>
      </c>
      <c r="AE29" s="14" t="s">
        <v>417</v>
      </c>
      <c r="AF29" s="9"/>
    </row>
    <row r="30" spans="2:32" s="18" customFormat="1" ht="182.25" customHeight="1" x14ac:dyDescent="0.25">
      <c r="B30" s="135"/>
      <c r="C30" s="135"/>
      <c r="D30" s="33" t="s">
        <v>88</v>
      </c>
      <c r="E30" s="33" t="s">
        <v>56</v>
      </c>
      <c r="F30" s="33">
        <v>21</v>
      </c>
      <c r="G30" s="14" t="s">
        <v>89</v>
      </c>
      <c r="H30" s="14" t="s">
        <v>163</v>
      </c>
      <c r="I30" s="13" t="s">
        <v>180</v>
      </c>
      <c r="J30" s="14" t="s">
        <v>90</v>
      </c>
      <c r="K30" s="13" t="s">
        <v>280</v>
      </c>
      <c r="L30" s="74">
        <v>0.6</v>
      </c>
      <c r="M30" s="46">
        <v>0.6</v>
      </c>
      <c r="N30" s="13">
        <v>4</v>
      </c>
      <c r="O30" s="63" t="s">
        <v>334</v>
      </c>
      <c r="P30" s="33">
        <v>21</v>
      </c>
      <c r="Q30" s="14" t="s">
        <v>147</v>
      </c>
      <c r="R30" s="14" t="s">
        <v>344</v>
      </c>
      <c r="S30" s="14"/>
      <c r="T30" s="14" t="s">
        <v>350</v>
      </c>
      <c r="U30" s="15" t="s">
        <v>353</v>
      </c>
      <c r="V30" s="79">
        <f t="shared" si="0"/>
        <v>0.25</v>
      </c>
      <c r="W30" s="79">
        <f t="shared" si="1"/>
        <v>0.15</v>
      </c>
      <c r="X30" s="79">
        <f t="shared" si="2"/>
        <v>0.4</v>
      </c>
      <c r="Y30" s="71">
        <f t="shared" si="3"/>
        <v>0.36</v>
      </c>
      <c r="Z30" s="80">
        <f t="shared" si="4"/>
        <v>0.6</v>
      </c>
      <c r="AA30" s="85">
        <v>4</v>
      </c>
      <c r="AB30" s="63" t="s">
        <v>334</v>
      </c>
      <c r="AC30" s="14" t="s">
        <v>367</v>
      </c>
      <c r="AD30" s="14" t="s">
        <v>148</v>
      </c>
      <c r="AE30" s="14" t="s">
        <v>418</v>
      </c>
      <c r="AF30" s="9"/>
    </row>
    <row r="31" spans="2:32" s="18" customFormat="1" ht="182.25" customHeight="1" x14ac:dyDescent="0.25">
      <c r="B31" s="135"/>
      <c r="C31" s="136"/>
      <c r="D31" s="33" t="s">
        <v>87</v>
      </c>
      <c r="E31" s="33" t="s">
        <v>56</v>
      </c>
      <c r="F31" s="98">
        <v>22</v>
      </c>
      <c r="G31" s="14" t="s">
        <v>91</v>
      </c>
      <c r="H31" s="14" t="s">
        <v>163</v>
      </c>
      <c r="I31" s="13" t="s">
        <v>179</v>
      </c>
      <c r="J31" s="14" t="s">
        <v>149</v>
      </c>
      <c r="K31" s="13" t="s">
        <v>280</v>
      </c>
      <c r="L31" s="74">
        <v>0.6</v>
      </c>
      <c r="M31" s="46">
        <v>0.6</v>
      </c>
      <c r="N31" s="13">
        <v>4</v>
      </c>
      <c r="O31" s="63" t="s">
        <v>334</v>
      </c>
      <c r="P31" s="98">
        <v>22</v>
      </c>
      <c r="Q31" s="14" t="s">
        <v>345</v>
      </c>
      <c r="R31" s="14" t="s">
        <v>344</v>
      </c>
      <c r="S31" s="14"/>
      <c r="T31" s="14" t="s">
        <v>350</v>
      </c>
      <c r="U31" s="15" t="s">
        <v>353</v>
      </c>
      <c r="V31" s="79">
        <f t="shared" si="0"/>
        <v>0.25</v>
      </c>
      <c r="W31" s="79">
        <f t="shared" si="1"/>
        <v>0.15</v>
      </c>
      <c r="X31" s="79">
        <f t="shared" si="2"/>
        <v>0.4</v>
      </c>
      <c r="Y31" s="71">
        <f t="shared" si="3"/>
        <v>0.36</v>
      </c>
      <c r="Z31" s="80">
        <f t="shared" si="4"/>
        <v>0.6</v>
      </c>
      <c r="AA31" s="85">
        <v>4</v>
      </c>
      <c r="AB31" s="63" t="s">
        <v>334</v>
      </c>
      <c r="AC31" s="14" t="s">
        <v>367</v>
      </c>
      <c r="AD31" s="13" t="s">
        <v>92</v>
      </c>
      <c r="AE31" s="14" t="s">
        <v>419</v>
      </c>
      <c r="AF31" s="9"/>
    </row>
    <row r="32" spans="2:32" s="18" customFormat="1" ht="270" customHeight="1" x14ac:dyDescent="0.25">
      <c r="B32" s="135"/>
      <c r="C32" s="134" t="s">
        <v>16</v>
      </c>
      <c r="D32" s="33" t="s">
        <v>224</v>
      </c>
      <c r="E32" s="33" t="s">
        <v>7</v>
      </c>
      <c r="F32" s="33">
        <v>23</v>
      </c>
      <c r="G32" s="14" t="s">
        <v>274</v>
      </c>
      <c r="H32" s="13" t="s">
        <v>163</v>
      </c>
      <c r="I32" s="13" t="s">
        <v>273</v>
      </c>
      <c r="J32" s="14" t="s">
        <v>275</v>
      </c>
      <c r="K32" s="13" t="s">
        <v>280</v>
      </c>
      <c r="L32" s="74">
        <v>0.6</v>
      </c>
      <c r="M32" s="46">
        <v>0.6</v>
      </c>
      <c r="N32" s="13">
        <v>4</v>
      </c>
      <c r="O32" s="63" t="s">
        <v>334</v>
      </c>
      <c r="P32" s="33">
        <v>23</v>
      </c>
      <c r="Q32" s="14" t="s">
        <v>346</v>
      </c>
      <c r="R32" s="14" t="s">
        <v>344</v>
      </c>
      <c r="S32" s="14"/>
      <c r="T32" s="14" t="s">
        <v>350</v>
      </c>
      <c r="U32" s="15" t="s">
        <v>354</v>
      </c>
      <c r="V32" s="79">
        <f t="shared" si="0"/>
        <v>0.25</v>
      </c>
      <c r="W32" s="79">
        <f t="shared" si="1"/>
        <v>0.25</v>
      </c>
      <c r="X32" s="79">
        <f t="shared" si="2"/>
        <v>0.5</v>
      </c>
      <c r="Y32" s="71">
        <f t="shared" si="3"/>
        <v>0.3</v>
      </c>
      <c r="Z32" s="80">
        <f t="shared" si="4"/>
        <v>0.6</v>
      </c>
      <c r="AA32" s="85">
        <v>3</v>
      </c>
      <c r="AB32" s="63" t="s">
        <v>334</v>
      </c>
      <c r="AC32" s="14" t="s">
        <v>367</v>
      </c>
      <c r="AD32" s="14" t="s">
        <v>435</v>
      </c>
      <c r="AE32" s="14" t="s">
        <v>420</v>
      </c>
      <c r="AF32" s="9"/>
    </row>
    <row r="33" spans="2:32" s="18" customFormat="1" ht="182.25" customHeight="1" x14ac:dyDescent="0.25">
      <c r="B33" s="135"/>
      <c r="C33" s="135"/>
      <c r="D33" s="33" t="s">
        <v>224</v>
      </c>
      <c r="E33" s="33" t="s">
        <v>7</v>
      </c>
      <c r="F33" s="33">
        <v>24</v>
      </c>
      <c r="G33" s="14" t="s">
        <v>260</v>
      </c>
      <c r="H33" s="39" t="s">
        <v>162</v>
      </c>
      <c r="I33" s="13" t="s">
        <v>258</v>
      </c>
      <c r="J33" s="14" t="s">
        <v>259</v>
      </c>
      <c r="K33" s="39" t="s">
        <v>279</v>
      </c>
      <c r="L33" s="74">
        <v>0.6</v>
      </c>
      <c r="M33" s="46">
        <v>0.6</v>
      </c>
      <c r="N33" s="13">
        <v>4</v>
      </c>
      <c r="O33" s="63" t="s">
        <v>334</v>
      </c>
      <c r="P33" s="33">
        <v>24</v>
      </c>
      <c r="Q33" s="13" t="s">
        <v>261</v>
      </c>
      <c r="R33" s="13"/>
      <c r="S33" s="13" t="s">
        <v>344</v>
      </c>
      <c r="T33" s="13" t="s">
        <v>349</v>
      </c>
      <c r="U33" s="17" t="s">
        <v>353</v>
      </c>
      <c r="V33" s="79">
        <f t="shared" si="0"/>
        <v>0.15</v>
      </c>
      <c r="W33" s="79">
        <f t="shared" si="1"/>
        <v>0.15</v>
      </c>
      <c r="X33" s="79">
        <f t="shared" si="2"/>
        <v>0.3</v>
      </c>
      <c r="Y33" s="71">
        <f t="shared" si="3"/>
        <v>0.6</v>
      </c>
      <c r="Z33" s="80">
        <f t="shared" si="4"/>
        <v>0.42</v>
      </c>
      <c r="AA33" s="85">
        <v>4</v>
      </c>
      <c r="AB33" s="63" t="s">
        <v>334</v>
      </c>
      <c r="AC33" s="13" t="s">
        <v>367</v>
      </c>
      <c r="AD33" s="13" t="s">
        <v>436</v>
      </c>
      <c r="AE33" s="14" t="s">
        <v>420</v>
      </c>
      <c r="AF33" s="9"/>
    </row>
    <row r="34" spans="2:32" s="18" customFormat="1" ht="182.25" customHeight="1" x14ac:dyDescent="0.25">
      <c r="B34" s="135"/>
      <c r="C34" s="135"/>
      <c r="D34" s="33" t="s">
        <v>61</v>
      </c>
      <c r="E34" s="33" t="s">
        <v>64</v>
      </c>
      <c r="F34" s="98">
        <v>25</v>
      </c>
      <c r="G34" s="13" t="s">
        <v>100</v>
      </c>
      <c r="H34" s="13" t="s">
        <v>163</v>
      </c>
      <c r="I34" s="13" t="s">
        <v>120</v>
      </c>
      <c r="J34" s="13" t="s">
        <v>99</v>
      </c>
      <c r="K34" s="13" t="s">
        <v>281</v>
      </c>
      <c r="L34" s="74">
        <v>0.6</v>
      </c>
      <c r="M34" s="46">
        <v>0.6</v>
      </c>
      <c r="N34" s="13">
        <v>4</v>
      </c>
      <c r="O34" s="63" t="s">
        <v>334</v>
      </c>
      <c r="P34" s="98">
        <v>25</v>
      </c>
      <c r="Q34" s="13" t="s">
        <v>347</v>
      </c>
      <c r="R34" s="13" t="s">
        <v>344</v>
      </c>
      <c r="S34" s="13"/>
      <c r="T34" s="13" t="s">
        <v>350</v>
      </c>
      <c r="U34" s="17" t="s">
        <v>353</v>
      </c>
      <c r="V34" s="79">
        <f t="shared" si="0"/>
        <v>0.25</v>
      </c>
      <c r="W34" s="79">
        <f t="shared" si="1"/>
        <v>0.15</v>
      </c>
      <c r="X34" s="79">
        <f t="shared" si="2"/>
        <v>0.4</v>
      </c>
      <c r="Y34" s="71">
        <f t="shared" si="3"/>
        <v>0.36</v>
      </c>
      <c r="Z34" s="80">
        <f t="shared" si="4"/>
        <v>0.6</v>
      </c>
      <c r="AA34" s="85">
        <v>4</v>
      </c>
      <c r="AB34" s="63" t="s">
        <v>334</v>
      </c>
      <c r="AC34" s="13" t="s">
        <v>367</v>
      </c>
      <c r="AD34" s="13" t="s">
        <v>222</v>
      </c>
      <c r="AE34" s="15" t="s">
        <v>421</v>
      </c>
      <c r="AF34" s="9"/>
    </row>
    <row r="35" spans="2:32" s="18" customFormat="1" ht="182.25" customHeight="1" x14ac:dyDescent="0.25">
      <c r="B35" s="135"/>
      <c r="C35" s="135"/>
      <c r="D35" s="33" t="s">
        <v>61</v>
      </c>
      <c r="E35" s="33" t="s">
        <v>64</v>
      </c>
      <c r="F35" s="98">
        <v>26</v>
      </c>
      <c r="G35" s="14" t="s">
        <v>177</v>
      </c>
      <c r="H35" s="14" t="s">
        <v>163</v>
      </c>
      <c r="I35" s="13" t="s">
        <v>178</v>
      </c>
      <c r="J35" s="14" t="s">
        <v>181</v>
      </c>
      <c r="K35" s="13" t="s">
        <v>280</v>
      </c>
      <c r="L35" s="74">
        <v>0.6</v>
      </c>
      <c r="M35" s="46">
        <v>0.6</v>
      </c>
      <c r="N35" s="13">
        <v>4</v>
      </c>
      <c r="O35" s="63" t="s">
        <v>334</v>
      </c>
      <c r="P35" s="98">
        <v>26</v>
      </c>
      <c r="Q35" s="14" t="s">
        <v>182</v>
      </c>
      <c r="R35" s="13" t="s">
        <v>344</v>
      </c>
      <c r="S35" s="14"/>
      <c r="T35" s="14" t="s">
        <v>350</v>
      </c>
      <c r="U35" s="15" t="s">
        <v>353</v>
      </c>
      <c r="V35" s="79">
        <f t="shared" si="0"/>
        <v>0.25</v>
      </c>
      <c r="W35" s="79">
        <f t="shared" si="1"/>
        <v>0.15</v>
      </c>
      <c r="X35" s="79">
        <f t="shared" si="2"/>
        <v>0.4</v>
      </c>
      <c r="Y35" s="71">
        <f t="shared" si="3"/>
        <v>0.36</v>
      </c>
      <c r="Z35" s="80">
        <f t="shared" si="4"/>
        <v>0.6</v>
      </c>
      <c r="AA35" s="85">
        <v>4</v>
      </c>
      <c r="AB35" s="63" t="s">
        <v>334</v>
      </c>
      <c r="AC35" s="14" t="s">
        <v>367</v>
      </c>
      <c r="AD35" s="13" t="s">
        <v>183</v>
      </c>
      <c r="AE35" s="14" t="s">
        <v>422</v>
      </c>
      <c r="AF35" s="9"/>
    </row>
    <row r="36" spans="2:32" s="18" customFormat="1" ht="182.25" customHeight="1" x14ac:dyDescent="0.25">
      <c r="B36" s="135"/>
      <c r="C36" s="135"/>
      <c r="D36" s="33" t="s">
        <v>17</v>
      </c>
      <c r="E36" s="33" t="s">
        <v>57</v>
      </c>
      <c r="F36" s="33">
        <v>27</v>
      </c>
      <c r="G36" s="14" t="s">
        <v>218</v>
      </c>
      <c r="H36" s="13" t="s">
        <v>163</v>
      </c>
      <c r="I36" s="13" t="s">
        <v>219</v>
      </c>
      <c r="J36" s="14" t="s">
        <v>220</v>
      </c>
      <c r="K36" s="13" t="s">
        <v>281</v>
      </c>
      <c r="L36" s="74">
        <v>0.6</v>
      </c>
      <c r="M36" s="46">
        <v>0.6</v>
      </c>
      <c r="N36" s="13">
        <v>4</v>
      </c>
      <c r="O36" s="63" t="s">
        <v>334</v>
      </c>
      <c r="P36" s="33">
        <v>27</v>
      </c>
      <c r="Q36" s="14" t="s">
        <v>348</v>
      </c>
      <c r="R36" s="14" t="s">
        <v>344</v>
      </c>
      <c r="S36" s="14"/>
      <c r="T36" s="14" t="s">
        <v>350</v>
      </c>
      <c r="U36" s="15" t="s">
        <v>354</v>
      </c>
      <c r="V36" s="79">
        <f t="shared" si="0"/>
        <v>0.25</v>
      </c>
      <c r="W36" s="79">
        <f t="shared" si="1"/>
        <v>0.25</v>
      </c>
      <c r="X36" s="79">
        <f t="shared" si="2"/>
        <v>0.5</v>
      </c>
      <c r="Y36" s="71">
        <f t="shared" si="3"/>
        <v>0.3</v>
      </c>
      <c r="Z36" s="80">
        <f t="shared" si="4"/>
        <v>0.6</v>
      </c>
      <c r="AA36" s="85">
        <v>3</v>
      </c>
      <c r="AB36" s="63" t="s">
        <v>334</v>
      </c>
      <c r="AC36" s="14" t="s">
        <v>367</v>
      </c>
      <c r="AD36" s="13" t="s">
        <v>221</v>
      </c>
      <c r="AE36" s="13" t="s">
        <v>423</v>
      </c>
      <c r="AF36" s="9"/>
    </row>
    <row r="37" spans="2:32" s="18" customFormat="1" ht="259.5" customHeight="1" x14ac:dyDescent="0.25">
      <c r="B37" s="135"/>
      <c r="C37" s="135"/>
      <c r="D37" s="33" t="s">
        <v>17</v>
      </c>
      <c r="E37" s="33" t="s">
        <v>57</v>
      </c>
      <c r="F37" s="33">
        <v>28</v>
      </c>
      <c r="G37" s="14" t="s">
        <v>267</v>
      </c>
      <c r="H37" s="13" t="s">
        <v>163</v>
      </c>
      <c r="I37" s="13" t="s">
        <v>225</v>
      </c>
      <c r="J37" s="14" t="s">
        <v>268</v>
      </c>
      <c r="K37" s="13" t="s">
        <v>281</v>
      </c>
      <c r="L37" s="74">
        <v>0.6</v>
      </c>
      <c r="M37" s="46">
        <v>0.6</v>
      </c>
      <c r="N37" s="13">
        <v>4</v>
      </c>
      <c r="O37" s="63" t="s">
        <v>334</v>
      </c>
      <c r="P37" s="33">
        <v>28</v>
      </c>
      <c r="Q37" s="13" t="s">
        <v>269</v>
      </c>
      <c r="R37" s="14" t="s">
        <v>344</v>
      </c>
      <c r="S37" s="13"/>
      <c r="T37" s="13" t="s">
        <v>350</v>
      </c>
      <c r="U37" s="17" t="s">
        <v>354</v>
      </c>
      <c r="V37" s="79">
        <f t="shared" si="0"/>
        <v>0.25</v>
      </c>
      <c r="W37" s="79">
        <f t="shared" si="1"/>
        <v>0.25</v>
      </c>
      <c r="X37" s="79">
        <f t="shared" si="2"/>
        <v>0.5</v>
      </c>
      <c r="Y37" s="71">
        <f t="shared" si="3"/>
        <v>0.3</v>
      </c>
      <c r="Z37" s="80">
        <f t="shared" si="4"/>
        <v>0.6</v>
      </c>
      <c r="AA37" s="85">
        <v>3</v>
      </c>
      <c r="AB37" s="63" t="s">
        <v>334</v>
      </c>
      <c r="AC37" s="13" t="s">
        <v>367</v>
      </c>
      <c r="AD37" s="14" t="s">
        <v>270</v>
      </c>
      <c r="AE37" s="13" t="s">
        <v>424</v>
      </c>
      <c r="AF37" s="9"/>
    </row>
    <row r="38" spans="2:32" s="18" customFormat="1" ht="253.5" customHeight="1" x14ac:dyDescent="0.25">
      <c r="B38" s="135"/>
      <c r="C38" s="136"/>
      <c r="D38" s="33" t="s">
        <v>17</v>
      </c>
      <c r="E38" s="33" t="s">
        <v>57</v>
      </c>
      <c r="F38" s="33">
        <v>29</v>
      </c>
      <c r="G38" s="14" t="s">
        <v>263</v>
      </c>
      <c r="H38" s="13" t="s">
        <v>163</v>
      </c>
      <c r="I38" s="13" t="s">
        <v>262</v>
      </c>
      <c r="J38" s="14" t="s">
        <v>264</v>
      </c>
      <c r="K38" s="13" t="s">
        <v>281</v>
      </c>
      <c r="L38" s="74">
        <v>0.6</v>
      </c>
      <c r="M38" s="46">
        <v>0.6</v>
      </c>
      <c r="N38" s="13">
        <v>4</v>
      </c>
      <c r="O38" s="63" t="s">
        <v>334</v>
      </c>
      <c r="P38" s="33">
        <v>29</v>
      </c>
      <c r="Q38" s="13" t="s">
        <v>265</v>
      </c>
      <c r="R38" s="13" t="s">
        <v>344</v>
      </c>
      <c r="S38" s="13"/>
      <c r="T38" s="13" t="s">
        <v>350</v>
      </c>
      <c r="U38" s="17" t="s">
        <v>353</v>
      </c>
      <c r="V38" s="79">
        <f t="shared" si="0"/>
        <v>0.25</v>
      </c>
      <c r="W38" s="79">
        <f t="shared" si="1"/>
        <v>0.15</v>
      </c>
      <c r="X38" s="79">
        <f t="shared" si="2"/>
        <v>0.4</v>
      </c>
      <c r="Y38" s="71">
        <f t="shared" si="3"/>
        <v>0.36</v>
      </c>
      <c r="Z38" s="80">
        <f t="shared" si="4"/>
        <v>0.6</v>
      </c>
      <c r="AA38" s="85">
        <v>4</v>
      </c>
      <c r="AB38" s="63" t="s">
        <v>334</v>
      </c>
      <c r="AC38" s="13" t="s">
        <v>367</v>
      </c>
      <c r="AD38" s="14" t="s">
        <v>266</v>
      </c>
      <c r="AE38" s="13" t="s">
        <v>425</v>
      </c>
      <c r="AF38" s="9"/>
    </row>
    <row r="39" spans="2:32" s="18" customFormat="1" ht="141" customHeight="1" x14ac:dyDescent="0.25">
      <c r="B39" s="135"/>
      <c r="C39" s="134" t="s">
        <v>18</v>
      </c>
      <c r="D39" s="33" t="s">
        <v>167</v>
      </c>
      <c r="E39" s="33" t="s">
        <v>56</v>
      </c>
      <c r="F39" s="98">
        <v>30</v>
      </c>
      <c r="G39" s="14" t="s">
        <v>168</v>
      </c>
      <c r="H39" s="38" t="s">
        <v>162</v>
      </c>
      <c r="I39" s="13" t="s">
        <v>170</v>
      </c>
      <c r="J39" s="14" t="s">
        <v>169</v>
      </c>
      <c r="K39" s="39" t="s">
        <v>279</v>
      </c>
      <c r="L39" s="74">
        <v>0.6</v>
      </c>
      <c r="M39" s="46">
        <v>0.6</v>
      </c>
      <c r="N39" s="13">
        <v>4</v>
      </c>
      <c r="O39" s="63" t="s">
        <v>334</v>
      </c>
      <c r="P39" s="98">
        <v>30</v>
      </c>
      <c r="Q39" s="14" t="s">
        <v>171</v>
      </c>
      <c r="R39" s="14" t="s">
        <v>344</v>
      </c>
      <c r="S39" s="14"/>
      <c r="T39" s="14" t="s">
        <v>350</v>
      </c>
      <c r="U39" s="15" t="s">
        <v>353</v>
      </c>
      <c r="V39" s="79">
        <f t="shared" si="0"/>
        <v>0.25</v>
      </c>
      <c r="W39" s="79">
        <f t="shared" si="1"/>
        <v>0.15</v>
      </c>
      <c r="X39" s="79">
        <f t="shared" si="2"/>
        <v>0.4</v>
      </c>
      <c r="Y39" s="71">
        <f t="shared" si="3"/>
        <v>0.36</v>
      </c>
      <c r="Z39" s="80">
        <f t="shared" si="4"/>
        <v>0.6</v>
      </c>
      <c r="AA39" s="85">
        <v>4</v>
      </c>
      <c r="AB39" s="63" t="s">
        <v>334</v>
      </c>
      <c r="AC39" s="14" t="s">
        <v>367</v>
      </c>
      <c r="AD39" s="14" t="s">
        <v>437</v>
      </c>
      <c r="AE39" s="13" t="s">
        <v>426</v>
      </c>
      <c r="AF39" s="9"/>
    </row>
    <row r="40" spans="2:32" s="18" customFormat="1" ht="182.25" customHeight="1" x14ac:dyDescent="0.25">
      <c r="B40" s="135"/>
      <c r="C40" s="135"/>
      <c r="D40" s="33" t="s">
        <v>167</v>
      </c>
      <c r="E40" s="33" t="s">
        <v>56</v>
      </c>
      <c r="F40" s="98">
        <v>31</v>
      </c>
      <c r="G40" s="14" t="s">
        <v>85</v>
      </c>
      <c r="H40" s="14" t="s">
        <v>163</v>
      </c>
      <c r="I40" s="13" t="s">
        <v>84</v>
      </c>
      <c r="J40" s="14" t="s">
        <v>86</v>
      </c>
      <c r="K40" s="13" t="s">
        <v>31</v>
      </c>
      <c r="L40" s="46">
        <v>0.4</v>
      </c>
      <c r="M40" s="46">
        <v>0.8</v>
      </c>
      <c r="N40" s="13">
        <v>6</v>
      </c>
      <c r="O40" s="49" t="s">
        <v>312</v>
      </c>
      <c r="P40" s="98">
        <v>31</v>
      </c>
      <c r="Q40" s="14" t="s">
        <v>174</v>
      </c>
      <c r="R40" s="14"/>
      <c r="S40" s="14" t="s">
        <v>344</v>
      </c>
      <c r="T40" s="14" t="s">
        <v>351</v>
      </c>
      <c r="U40" s="15" t="s">
        <v>353</v>
      </c>
      <c r="V40" s="79">
        <f t="shared" si="0"/>
        <v>0.1</v>
      </c>
      <c r="W40" s="79">
        <f t="shared" si="1"/>
        <v>0.15</v>
      </c>
      <c r="X40" s="79">
        <f t="shared" si="2"/>
        <v>0.25</v>
      </c>
      <c r="Y40" s="71">
        <f t="shared" si="3"/>
        <v>0.4</v>
      </c>
      <c r="Z40" s="80">
        <f t="shared" si="4"/>
        <v>0.60000000000000009</v>
      </c>
      <c r="AA40" s="85">
        <v>4</v>
      </c>
      <c r="AB40" s="63" t="s">
        <v>334</v>
      </c>
      <c r="AC40" s="14" t="s">
        <v>368</v>
      </c>
      <c r="AD40" s="14" t="s">
        <v>175</v>
      </c>
      <c r="AE40" s="14" t="s">
        <v>427</v>
      </c>
      <c r="AF40" s="9"/>
    </row>
    <row r="41" spans="2:32" s="18" customFormat="1" ht="222" customHeight="1" x14ac:dyDescent="0.25">
      <c r="B41" s="135"/>
      <c r="C41" s="136"/>
      <c r="D41" s="33" t="s">
        <v>189</v>
      </c>
      <c r="E41" s="33" t="s">
        <v>56</v>
      </c>
      <c r="F41" s="98">
        <v>32</v>
      </c>
      <c r="G41" s="14" t="s">
        <v>185</v>
      </c>
      <c r="H41" s="38" t="s">
        <v>162</v>
      </c>
      <c r="I41" s="13" t="s">
        <v>186</v>
      </c>
      <c r="J41" s="14" t="s">
        <v>83</v>
      </c>
      <c r="K41" s="39" t="s">
        <v>279</v>
      </c>
      <c r="L41" s="74">
        <v>0.6</v>
      </c>
      <c r="M41" s="74">
        <v>0.6</v>
      </c>
      <c r="N41" s="13">
        <v>4</v>
      </c>
      <c r="O41" s="63" t="s">
        <v>334</v>
      </c>
      <c r="P41" s="98">
        <v>32</v>
      </c>
      <c r="Q41" s="14" t="s">
        <v>188</v>
      </c>
      <c r="R41" s="14" t="s">
        <v>344</v>
      </c>
      <c r="S41" s="14"/>
      <c r="T41" s="14" t="s">
        <v>350</v>
      </c>
      <c r="U41" s="15" t="s">
        <v>353</v>
      </c>
      <c r="V41" s="79">
        <f t="shared" si="0"/>
        <v>0.25</v>
      </c>
      <c r="W41" s="79">
        <f t="shared" si="1"/>
        <v>0.15</v>
      </c>
      <c r="X41" s="79">
        <f t="shared" si="2"/>
        <v>0.4</v>
      </c>
      <c r="Y41" s="71">
        <f t="shared" si="3"/>
        <v>0.36</v>
      </c>
      <c r="Z41" s="80">
        <f t="shared" si="4"/>
        <v>0.6</v>
      </c>
      <c r="AA41" s="85">
        <v>4</v>
      </c>
      <c r="AB41" s="63" t="s">
        <v>334</v>
      </c>
      <c r="AC41" s="14" t="s">
        <v>367</v>
      </c>
      <c r="AD41" s="14" t="s">
        <v>187</v>
      </c>
      <c r="AE41" s="14" t="s">
        <v>428</v>
      </c>
      <c r="AF41" s="9"/>
    </row>
    <row r="42" spans="2:32" s="18" customFormat="1" ht="182.25" customHeight="1" x14ac:dyDescent="0.25">
      <c r="B42" s="135"/>
      <c r="C42" s="134" t="s">
        <v>4</v>
      </c>
      <c r="D42" s="33" t="s">
        <v>19</v>
      </c>
      <c r="E42" s="33" t="s">
        <v>56</v>
      </c>
      <c r="F42" s="33">
        <v>33</v>
      </c>
      <c r="G42" s="13" t="s">
        <v>75</v>
      </c>
      <c r="H42" s="13" t="s">
        <v>163</v>
      </c>
      <c r="I42" s="13" t="s">
        <v>150</v>
      </c>
      <c r="J42" s="14" t="s">
        <v>151</v>
      </c>
      <c r="K42" s="13" t="s">
        <v>280</v>
      </c>
      <c r="L42" s="46">
        <v>0.6</v>
      </c>
      <c r="M42" s="46">
        <v>0.4</v>
      </c>
      <c r="N42" s="13">
        <v>4</v>
      </c>
      <c r="O42" s="63" t="s">
        <v>334</v>
      </c>
      <c r="P42" s="33">
        <v>33</v>
      </c>
      <c r="Q42" s="21" t="s">
        <v>154</v>
      </c>
      <c r="R42" s="21" t="s">
        <v>344</v>
      </c>
      <c r="S42" s="21"/>
      <c r="T42" s="21" t="s">
        <v>350</v>
      </c>
      <c r="U42" s="81" t="s">
        <v>353</v>
      </c>
      <c r="V42" s="79">
        <f t="shared" si="0"/>
        <v>0.25</v>
      </c>
      <c r="W42" s="79">
        <f t="shared" si="1"/>
        <v>0.15</v>
      </c>
      <c r="X42" s="79">
        <f t="shared" si="2"/>
        <v>0.4</v>
      </c>
      <c r="Y42" s="71">
        <f t="shared" si="3"/>
        <v>0.36</v>
      </c>
      <c r="Z42" s="80">
        <f t="shared" si="4"/>
        <v>0.4</v>
      </c>
      <c r="AA42" s="85">
        <v>3</v>
      </c>
      <c r="AB42" s="63" t="s">
        <v>334</v>
      </c>
      <c r="AC42" s="21" t="s">
        <v>367</v>
      </c>
      <c r="AD42" s="21" t="s">
        <v>152</v>
      </c>
      <c r="AE42" s="14" t="s">
        <v>429</v>
      </c>
      <c r="AF42" s="9"/>
    </row>
    <row r="43" spans="2:32" s="18" customFormat="1" ht="192" customHeight="1" x14ac:dyDescent="0.25">
      <c r="B43" s="135"/>
      <c r="C43" s="135"/>
      <c r="D43" s="33" t="s">
        <v>20</v>
      </c>
      <c r="E43" s="33" t="s">
        <v>56</v>
      </c>
      <c r="F43" s="33">
        <v>34</v>
      </c>
      <c r="G43" s="13" t="s">
        <v>190</v>
      </c>
      <c r="H43" s="39" t="s">
        <v>162</v>
      </c>
      <c r="I43" s="13" t="s">
        <v>193</v>
      </c>
      <c r="J43" s="14" t="s">
        <v>191</v>
      </c>
      <c r="K43" s="39" t="s">
        <v>279</v>
      </c>
      <c r="L43" s="74">
        <v>0.6</v>
      </c>
      <c r="M43" s="74">
        <v>0.6</v>
      </c>
      <c r="N43" s="13">
        <v>4</v>
      </c>
      <c r="O43" s="63" t="s">
        <v>334</v>
      </c>
      <c r="P43" s="33">
        <v>34</v>
      </c>
      <c r="Q43" s="14" t="s">
        <v>194</v>
      </c>
      <c r="R43" s="14" t="s">
        <v>344</v>
      </c>
      <c r="S43" s="14"/>
      <c r="T43" s="14" t="s">
        <v>350</v>
      </c>
      <c r="U43" s="15" t="s">
        <v>353</v>
      </c>
      <c r="V43" s="79">
        <f t="shared" si="0"/>
        <v>0.25</v>
      </c>
      <c r="W43" s="79">
        <f t="shared" si="1"/>
        <v>0.15</v>
      </c>
      <c r="X43" s="79">
        <f t="shared" si="2"/>
        <v>0.4</v>
      </c>
      <c r="Y43" s="71">
        <f t="shared" si="3"/>
        <v>0.36</v>
      </c>
      <c r="Z43" s="80">
        <f t="shared" si="4"/>
        <v>0.6</v>
      </c>
      <c r="AA43" s="85">
        <v>4</v>
      </c>
      <c r="AB43" s="63" t="s">
        <v>334</v>
      </c>
      <c r="AC43" s="14" t="s">
        <v>367</v>
      </c>
      <c r="AD43" s="14" t="s">
        <v>192</v>
      </c>
      <c r="AE43" s="14" t="s">
        <v>430</v>
      </c>
    </row>
    <row r="44" spans="2:32" s="18" customFormat="1" ht="182.25" customHeight="1" x14ac:dyDescent="0.25">
      <c r="B44" s="135"/>
      <c r="C44" s="135"/>
      <c r="D44" s="33" t="s">
        <v>21</v>
      </c>
      <c r="E44" s="33" t="s">
        <v>56</v>
      </c>
      <c r="F44" s="33">
        <v>35</v>
      </c>
      <c r="G44" s="13" t="s">
        <v>195</v>
      </c>
      <c r="H44" s="39" t="s">
        <v>162</v>
      </c>
      <c r="I44" s="13" t="s">
        <v>196</v>
      </c>
      <c r="J44" s="14" t="s">
        <v>197</v>
      </c>
      <c r="K44" s="39" t="s">
        <v>279</v>
      </c>
      <c r="L44" s="74">
        <v>0.6</v>
      </c>
      <c r="M44" s="46">
        <v>0.4</v>
      </c>
      <c r="N44" s="13">
        <v>4</v>
      </c>
      <c r="O44" s="63" t="s">
        <v>334</v>
      </c>
      <c r="P44" s="33">
        <v>35</v>
      </c>
      <c r="Q44" s="13" t="s">
        <v>98</v>
      </c>
      <c r="R44" s="13"/>
      <c r="S44" s="13" t="s">
        <v>344</v>
      </c>
      <c r="T44" s="13" t="s">
        <v>349</v>
      </c>
      <c r="U44" s="17" t="s">
        <v>353</v>
      </c>
      <c r="V44" s="79">
        <f t="shared" si="0"/>
        <v>0.15</v>
      </c>
      <c r="W44" s="79">
        <f t="shared" si="1"/>
        <v>0.15</v>
      </c>
      <c r="X44" s="79">
        <f t="shared" si="2"/>
        <v>0.3</v>
      </c>
      <c r="Y44" s="71">
        <f t="shared" si="3"/>
        <v>0.6</v>
      </c>
      <c r="Z44" s="80">
        <f t="shared" si="4"/>
        <v>0.28000000000000003</v>
      </c>
      <c r="AA44" s="85">
        <v>3</v>
      </c>
      <c r="AB44" s="63" t="s">
        <v>334</v>
      </c>
      <c r="AC44" s="13" t="s">
        <v>367</v>
      </c>
      <c r="AD44" s="13" t="s">
        <v>198</v>
      </c>
      <c r="AE44" s="13" t="s">
        <v>431</v>
      </c>
    </row>
    <row r="45" spans="2:32" s="18" customFormat="1" ht="182.25" customHeight="1" x14ac:dyDescent="0.25">
      <c r="B45" s="135"/>
      <c r="C45" s="135"/>
      <c r="D45" s="33" t="s">
        <v>21</v>
      </c>
      <c r="E45" s="33" t="s">
        <v>56</v>
      </c>
      <c r="F45" s="33">
        <v>36</v>
      </c>
      <c r="G45" s="13" t="s">
        <v>79</v>
      </c>
      <c r="H45" s="13" t="s">
        <v>163</v>
      </c>
      <c r="I45" s="13" t="s">
        <v>200</v>
      </c>
      <c r="J45" s="14" t="s">
        <v>201</v>
      </c>
      <c r="K45" s="13" t="s">
        <v>280</v>
      </c>
      <c r="L45" s="74">
        <v>0.6</v>
      </c>
      <c r="M45" s="46">
        <v>0.4</v>
      </c>
      <c r="N45" s="13">
        <v>4</v>
      </c>
      <c r="O45" s="63" t="s">
        <v>334</v>
      </c>
      <c r="P45" s="33">
        <v>36</v>
      </c>
      <c r="Q45" s="14" t="s">
        <v>202</v>
      </c>
      <c r="R45" s="14"/>
      <c r="S45" s="13" t="s">
        <v>344</v>
      </c>
      <c r="T45" s="13" t="s">
        <v>349</v>
      </c>
      <c r="U45" s="17" t="s">
        <v>353</v>
      </c>
      <c r="V45" s="79">
        <f t="shared" si="0"/>
        <v>0.15</v>
      </c>
      <c r="W45" s="79">
        <f t="shared" si="1"/>
        <v>0.15</v>
      </c>
      <c r="X45" s="79">
        <f t="shared" si="2"/>
        <v>0.3</v>
      </c>
      <c r="Y45" s="71">
        <f t="shared" si="3"/>
        <v>0.6</v>
      </c>
      <c r="Z45" s="80">
        <f t="shared" si="4"/>
        <v>0.28000000000000003</v>
      </c>
      <c r="AA45" s="85">
        <v>3</v>
      </c>
      <c r="AB45" s="63" t="s">
        <v>334</v>
      </c>
      <c r="AC45" s="14" t="s">
        <v>367</v>
      </c>
      <c r="AD45" s="13" t="s">
        <v>80</v>
      </c>
      <c r="AE45" s="13" t="s">
        <v>431</v>
      </c>
    </row>
    <row r="46" spans="2:32" s="18" customFormat="1" ht="182.25" customHeight="1" x14ac:dyDescent="0.25">
      <c r="B46" s="135"/>
      <c r="C46" s="135"/>
      <c r="D46" s="33" t="s">
        <v>22</v>
      </c>
      <c r="E46" s="33" t="s">
        <v>56</v>
      </c>
      <c r="F46" s="33">
        <v>37</v>
      </c>
      <c r="G46" s="13" t="s">
        <v>203</v>
      </c>
      <c r="H46" s="39" t="s">
        <v>162</v>
      </c>
      <c r="I46" s="13" t="s">
        <v>121</v>
      </c>
      <c r="J46" s="14" t="s">
        <v>78</v>
      </c>
      <c r="K46" s="39" t="s">
        <v>279</v>
      </c>
      <c r="L46" s="74">
        <v>0.6</v>
      </c>
      <c r="M46" s="74">
        <v>0.6</v>
      </c>
      <c r="N46" s="13">
        <v>4</v>
      </c>
      <c r="O46" s="63" t="s">
        <v>334</v>
      </c>
      <c r="P46" s="33">
        <v>37</v>
      </c>
      <c r="Q46" s="13" t="s">
        <v>204</v>
      </c>
      <c r="R46" s="13" t="s">
        <v>344</v>
      </c>
      <c r="S46" s="13"/>
      <c r="T46" s="13" t="s">
        <v>350</v>
      </c>
      <c r="U46" s="17" t="s">
        <v>353</v>
      </c>
      <c r="V46" s="79">
        <f t="shared" si="0"/>
        <v>0.25</v>
      </c>
      <c r="W46" s="79">
        <f t="shared" si="1"/>
        <v>0.15</v>
      </c>
      <c r="X46" s="79">
        <f t="shared" si="2"/>
        <v>0.4</v>
      </c>
      <c r="Y46" s="71">
        <f t="shared" si="3"/>
        <v>0.36</v>
      </c>
      <c r="Z46" s="80">
        <f t="shared" si="4"/>
        <v>0.6</v>
      </c>
      <c r="AA46" s="85">
        <v>4</v>
      </c>
      <c r="AB46" s="63" t="s">
        <v>334</v>
      </c>
      <c r="AC46" s="13" t="s">
        <v>367</v>
      </c>
      <c r="AD46" s="13" t="s">
        <v>205</v>
      </c>
      <c r="AE46" s="13" t="s">
        <v>432</v>
      </c>
    </row>
    <row r="47" spans="2:32" s="18" customFormat="1" ht="182.25" customHeight="1" x14ac:dyDescent="0.25">
      <c r="B47" s="136"/>
      <c r="C47" s="136"/>
      <c r="D47" s="33" t="s">
        <v>95</v>
      </c>
      <c r="E47" s="33" t="s">
        <v>96</v>
      </c>
      <c r="F47" s="33">
        <v>38</v>
      </c>
      <c r="G47" s="13" t="s">
        <v>272</v>
      </c>
      <c r="H47" s="13" t="s">
        <v>163</v>
      </c>
      <c r="I47" s="13" t="s">
        <v>122</v>
      </c>
      <c r="J47" s="14" t="s">
        <v>206</v>
      </c>
      <c r="K47" s="13" t="s">
        <v>280</v>
      </c>
      <c r="L47" s="46">
        <v>0.4</v>
      </c>
      <c r="M47" s="46">
        <v>0.4</v>
      </c>
      <c r="N47" s="13">
        <v>3</v>
      </c>
      <c r="O47" s="63" t="s">
        <v>334</v>
      </c>
      <c r="P47" s="33">
        <v>38</v>
      </c>
      <c r="Q47" s="14" t="s">
        <v>207</v>
      </c>
      <c r="R47" s="14"/>
      <c r="S47" s="14" t="s">
        <v>344</v>
      </c>
      <c r="T47" s="14" t="s">
        <v>349</v>
      </c>
      <c r="U47" s="15" t="s">
        <v>353</v>
      </c>
      <c r="V47" s="79">
        <f t="shared" si="0"/>
        <v>0.15</v>
      </c>
      <c r="W47" s="79">
        <f t="shared" si="1"/>
        <v>0.15</v>
      </c>
      <c r="X47" s="79">
        <f t="shared" si="2"/>
        <v>0.3</v>
      </c>
      <c r="Y47" s="71">
        <f t="shared" si="3"/>
        <v>0.4</v>
      </c>
      <c r="Z47" s="80">
        <f t="shared" si="4"/>
        <v>0.28000000000000003</v>
      </c>
      <c r="AA47" s="85">
        <v>2</v>
      </c>
      <c r="AB47" s="60" t="s">
        <v>310</v>
      </c>
      <c r="AC47" s="14" t="s">
        <v>367</v>
      </c>
      <c r="AD47" s="13" t="s">
        <v>208</v>
      </c>
      <c r="AE47" s="14" t="s">
        <v>433</v>
      </c>
    </row>
    <row r="48" spans="2:32" s="18" customFormat="1" ht="119.25" customHeight="1" x14ac:dyDescent="0.25">
      <c r="B48" s="125" t="s">
        <v>23</v>
      </c>
      <c r="C48" s="125" t="s">
        <v>24</v>
      </c>
      <c r="D48" s="34" t="s">
        <v>25</v>
      </c>
      <c r="E48" s="34" t="s">
        <v>58</v>
      </c>
      <c r="F48" s="34">
        <v>39</v>
      </c>
      <c r="G48" s="13" t="s">
        <v>158</v>
      </c>
      <c r="H48" s="13" t="s">
        <v>163</v>
      </c>
      <c r="I48" s="13" t="s">
        <v>123</v>
      </c>
      <c r="J48" s="14" t="s">
        <v>156</v>
      </c>
      <c r="K48" s="13" t="s">
        <v>280</v>
      </c>
      <c r="L48" s="46">
        <v>0.4</v>
      </c>
      <c r="M48" s="46">
        <v>0.4</v>
      </c>
      <c r="N48" s="13">
        <v>3</v>
      </c>
      <c r="O48" s="63" t="s">
        <v>334</v>
      </c>
      <c r="P48" s="34">
        <v>39</v>
      </c>
      <c r="Q48" s="13" t="s">
        <v>157</v>
      </c>
      <c r="R48" s="13" t="s">
        <v>344</v>
      </c>
      <c r="S48" s="13"/>
      <c r="T48" s="13" t="s">
        <v>350</v>
      </c>
      <c r="U48" s="17" t="s">
        <v>353</v>
      </c>
      <c r="V48" s="79">
        <f t="shared" si="0"/>
        <v>0.25</v>
      </c>
      <c r="W48" s="79">
        <f t="shared" si="1"/>
        <v>0.15</v>
      </c>
      <c r="X48" s="79">
        <f t="shared" si="2"/>
        <v>0.4</v>
      </c>
      <c r="Y48" s="71">
        <f t="shared" si="3"/>
        <v>0.24</v>
      </c>
      <c r="Z48" s="80">
        <f t="shared" si="4"/>
        <v>0.4</v>
      </c>
      <c r="AA48" s="85">
        <v>2</v>
      </c>
      <c r="AB48" s="60" t="s">
        <v>310</v>
      </c>
      <c r="AC48" s="13" t="s">
        <v>367</v>
      </c>
      <c r="AD48" s="13" t="s">
        <v>157</v>
      </c>
      <c r="AE48" s="13" t="s">
        <v>434</v>
      </c>
    </row>
    <row r="49" spans="2:31" s="18" customFormat="1" ht="119.25" customHeight="1" x14ac:dyDescent="0.25">
      <c r="B49" s="126"/>
      <c r="C49" s="126"/>
      <c r="D49" s="34" t="s">
        <v>25</v>
      </c>
      <c r="E49" s="34" t="s">
        <v>58</v>
      </c>
      <c r="F49" s="34">
        <v>40</v>
      </c>
      <c r="G49" s="13" t="s">
        <v>74</v>
      </c>
      <c r="H49" s="13" t="s">
        <v>163</v>
      </c>
      <c r="I49" s="12" t="s">
        <v>155</v>
      </c>
      <c r="J49" s="14" t="s">
        <v>156</v>
      </c>
      <c r="K49" s="13" t="s">
        <v>280</v>
      </c>
      <c r="L49" s="46">
        <v>0.4</v>
      </c>
      <c r="M49" s="46">
        <v>0.4</v>
      </c>
      <c r="N49" s="13">
        <v>3</v>
      </c>
      <c r="O49" s="63" t="s">
        <v>334</v>
      </c>
      <c r="P49" s="34">
        <v>40</v>
      </c>
      <c r="Q49" s="13" t="s">
        <v>157</v>
      </c>
      <c r="R49" s="13" t="s">
        <v>344</v>
      </c>
      <c r="S49" s="13"/>
      <c r="T49" s="13" t="s">
        <v>350</v>
      </c>
      <c r="U49" s="17" t="s">
        <v>353</v>
      </c>
      <c r="V49" s="79">
        <f t="shared" si="0"/>
        <v>0.25</v>
      </c>
      <c r="W49" s="79">
        <f t="shared" si="1"/>
        <v>0.15</v>
      </c>
      <c r="X49" s="79">
        <f t="shared" si="2"/>
        <v>0.4</v>
      </c>
      <c r="Y49" s="71">
        <f t="shared" si="3"/>
        <v>0.24</v>
      </c>
      <c r="Z49" s="80">
        <f t="shared" si="4"/>
        <v>0.4</v>
      </c>
      <c r="AA49" s="85">
        <v>2</v>
      </c>
      <c r="AB49" s="60" t="s">
        <v>310</v>
      </c>
      <c r="AC49" s="13" t="s">
        <v>367</v>
      </c>
      <c r="AD49" s="13" t="s">
        <v>157</v>
      </c>
      <c r="AE49" s="13" t="s">
        <v>157</v>
      </c>
    </row>
    <row r="50" spans="2:31" s="18" customFormat="1" ht="192" customHeight="1" x14ac:dyDescent="0.25">
      <c r="B50" s="127"/>
      <c r="C50" s="127"/>
      <c r="D50" s="34" t="s">
        <v>25</v>
      </c>
      <c r="E50" s="34" t="s">
        <v>58</v>
      </c>
      <c r="F50" s="34">
        <v>41</v>
      </c>
      <c r="G50" s="13" t="s">
        <v>159</v>
      </c>
      <c r="H50" s="13" t="s">
        <v>163</v>
      </c>
      <c r="I50" s="12" t="s">
        <v>124</v>
      </c>
      <c r="J50" s="14" t="s">
        <v>160</v>
      </c>
      <c r="K50" s="13" t="s">
        <v>280</v>
      </c>
      <c r="L50" s="46">
        <v>0.4</v>
      </c>
      <c r="M50" s="46">
        <v>0.6</v>
      </c>
      <c r="N50" s="13">
        <v>4</v>
      </c>
      <c r="O50" s="63" t="s">
        <v>334</v>
      </c>
      <c r="P50" s="34">
        <v>41</v>
      </c>
      <c r="Q50" s="13" t="s">
        <v>157</v>
      </c>
      <c r="R50" s="13" t="s">
        <v>344</v>
      </c>
      <c r="S50" s="13"/>
      <c r="T50" s="13" t="s">
        <v>350</v>
      </c>
      <c r="U50" s="17" t="s">
        <v>353</v>
      </c>
      <c r="V50" s="79">
        <f t="shared" si="0"/>
        <v>0.25</v>
      </c>
      <c r="W50" s="79">
        <f t="shared" si="1"/>
        <v>0.15</v>
      </c>
      <c r="X50" s="79">
        <f t="shared" si="2"/>
        <v>0.4</v>
      </c>
      <c r="Y50" s="71">
        <f t="shared" si="3"/>
        <v>0.24</v>
      </c>
      <c r="Z50" s="80">
        <f t="shared" si="4"/>
        <v>0.6</v>
      </c>
      <c r="AA50" s="85">
        <v>3</v>
      </c>
      <c r="AB50" s="63" t="s">
        <v>334</v>
      </c>
      <c r="AC50" s="13" t="s">
        <v>367</v>
      </c>
      <c r="AD50" s="13" t="s">
        <v>157</v>
      </c>
      <c r="AE50" s="13" t="s">
        <v>434</v>
      </c>
    </row>
    <row r="51" spans="2:31" s="18" customFormat="1" x14ac:dyDescent="0.25">
      <c r="B51" s="8"/>
      <c r="C51" s="8"/>
      <c r="D51" s="10"/>
      <c r="E51" s="10"/>
      <c r="F51" s="10"/>
      <c r="L51" s="47"/>
      <c r="M51" s="47"/>
      <c r="V51" s="47"/>
      <c r="W51" s="47"/>
      <c r="X51" s="47"/>
      <c r="Y51" s="47"/>
      <c r="Z51" s="47"/>
      <c r="AA51" s="86"/>
    </row>
    <row r="52" spans="2:31" s="18" customFormat="1" x14ac:dyDescent="0.25">
      <c r="B52" s="8"/>
      <c r="C52" s="8"/>
      <c r="D52" s="10"/>
      <c r="E52" s="10"/>
      <c r="F52" s="10"/>
      <c r="L52" s="47"/>
      <c r="M52" s="47"/>
      <c r="V52" s="47"/>
      <c r="W52" s="47"/>
      <c r="X52" s="47"/>
      <c r="Y52" s="47"/>
      <c r="Z52" s="47"/>
      <c r="AA52" s="86"/>
    </row>
    <row r="53" spans="2:31" s="18" customFormat="1" x14ac:dyDescent="0.25">
      <c r="B53" s="8"/>
      <c r="C53" s="8"/>
      <c r="D53" s="10"/>
      <c r="E53" s="10"/>
      <c r="F53" s="10"/>
      <c r="L53" s="47"/>
      <c r="M53" s="47"/>
      <c r="V53" s="47"/>
      <c r="W53" s="47"/>
      <c r="X53" s="47"/>
      <c r="Y53" s="47"/>
      <c r="Z53" s="47"/>
      <c r="AA53" s="86"/>
    </row>
  </sheetData>
  <autoFilter ref="A9:AE53" xr:uid="{00000000-0009-0000-0000-000000000000}"/>
  <mergeCells count="21">
    <mergeCell ref="B3:AE3"/>
    <mergeCell ref="B48:B50"/>
    <mergeCell ref="C48:C50"/>
    <mergeCell ref="B9:C9"/>
    <mergeCell ref="B10:B20"/>
    <mergeCell ref="C10:C11"/>
    <mergeCell ref="C12:C13"/>
    <mergeCell ref="C14:C20"/>
    <mergeCell ref="B21:B28"/>
    <mergeCell ref="C21:C28"/>
    <mergeCell ref="B29:B47"/>
    <mergeCell ref="C29:C31"/>
    <mergeCell ref="C32:C38"/>
    <mergeCell ref="C39:C41"/>
    <mergeCell ref="C42:C47"/>
    <mergeCell ref="L5:O8"/>
    <mergeCell ref="Y5:AB8"/>
    <mergeCell ref="R6:S8"/>
    <mergeCell ref="T6:U8"/>
    <mergeCell ref="V6:X8"/>
    <mergeCell ref="R5:X5"/>
  </mergeCells>
  <pageMargins left="0.7" right="0.7" top="0.75" bottom="0.75" header="0.3" footer="0.3"/>
  <pageSetup scale="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F55"/>
  <sheetViews>
    <sheetView showGridLines="0" view="pageBreakPreview" zoomScale="30" zoomScaleNormal="40" zoomScaleSheetLayoutView="30" workbookViewId="0">
      <pane ySplit="11" topLeftCell="A12" activePane="bottomLeft" state="frozen"/>
      <selection activeCell="B2" sqref="B2:L2"/>
      <selection pane="bottomLeft" activeCell="B2" sqref="B2:L2"/>
    </sheetView>
  </sheetViews>
  <sheetFormatPr baseColWidth="10" defaultRowHeight="21" x14ac:dyDescent="0.25"/>
  <cols>
    <col min="1" max="1" width="4.7109375" style="9" bestFit="1" customWidth="1"/>
    <col min="2" max="2" width="22" style="8" customWidth="1"/>
    <col min="3" max="3" width="22" style="8" bestFit="1" customWidth="1"/>
    <col min="4" max="4" width="33.7109375" style="10" customWidth="1"/>
    <col min="5" max="5" width="44.140625" style="10" customWidth="1"/>
    <col min="6" max="6" width="7" style="10" customWidth="1"/>
    <col min="7" max="7" width="51.140625" style="18" customWidth="1"/>
    <col min="8" max="8" width="24.42578125" style="18" customWidth="1"/>
    <col min="9" max="9" width="85.140625" style="18" bestFit="1" customWidth="1"/>
    <col min="10" max="10" width="84.85546875" style="18" bestFit="1" customWidth="1"/>
    <col min="11" max="11" width="34.140625" style="18" customWidth="1"/>
    <col min="12" max="12" width="44.140625" style="48" hidden="1" customWidth="1"/>
    <col min="13" max="13" width="36.85546875" style="48" hidden="1" customWidth="1"/>
    <col min="14" max="14" width="27.5703125" style="18" hidden="1" customWidth="1"/>
    <col min="15" max="15" width="33.5703125" style="18" customWidth="1"/>
    <col min="16" max="16" width="11.28515625" style="18" customWidth="1"/>
    <col min="17" max="17" width="54.5703125" style="18" customWidth="1"/>
    <col min="18" max="18" width="28.7109375" style="18" hidden="1" customWidth="1"/>
    <col min="19" max="19" width="21.28515625" style="18" hidden="1" customWidth="1"/>
    <col min="20" max="20" width="18.28515625" style="18" hidden="1" customWidth="1"/>
    <col min="21" max="21" width="33.7109375" style="18" hidden="1" customWidth="1"/>
    <col min="22" max="22" width="18" style="48" hidden="1" customWidth="1"/>
    <col min="23" max="23" width="36.5703125" style="48" hidden="1" customWidth="1"/>
    <col min="24" max="24" width="18.7109375" style="48" hidden="1" customWidth="1"/>
    <col min="25" max="25" width="42.28515625" style="48" hidden="1" customWidth="1"/>
    <col min="26" max="26" width="34.85546875" style="48" hidden="1" customWidth="1"/>
    <col min="27" max="27" width="27.5703125" style="87" hidden="1" customWidth="1"/>
    <col min="28" max="28" width="33.5703125" style="18" customWidth="1"/>
    <col min="29" max="29" width="33" style="18" customWidth="1"/>
    <col min="30" max="31" width="51.140625" style="18" hidden="1" customWidth="1"/>
    <col min="32" max="32" width="32.140625" style="9" customWidth="1"/>
    <col min="33" max="16384" width="11.42578125" style="9"/>
  </cols>
  <sheetData>
    <row r="2" spans="2:31" ht="21.75" thickBot="1" x14ac:dyDescent="0.3"/>
    <row r="3" spans="2:31" ht="133.5" customHeight="1" thickBot="1" x14ac:dyDescent="0.3">
      <c r="B3" s="137" t="s">
        <v>369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9"/>
    </row>
    <row r="7" spans="2:31" ht="21" hidden="1" customHeight="1" x14ac:dyDescent="0.25">
      <c r="G7" s="10"/>
      <c r="H7" s="10"/>
      <c r="I7" s="10"/>
      <c r="J7" s="10"/>
      <c r="K7" s="10"/>
      <c r="L7" s="100" t="s">
        <v>342</v>
      </c>
      <c r="M7" s="101"/>
      <c r="N7" s="101"/>
      <c r="O7" s="102"/>
      <c r="P7" s="10"/>
      <c r="Q7" s="10"/>
      <c r="R7" s="119" t="s">
        <v>362</v>
      </c>
      <c r="S7" s="120"/>
      <c r="T7" s="120"/>
      <c r="U7" s="120"/>
      <c r="V7" s="120"/>
      <c r="W7" s="120"/>
      <c r="X7" s="121"/>
      <c r="Y7" s="140" t="s">
        <v>341</v>
      </c>
      <c r="Z7" s="140"/>
      <c r="AA7" s="140"/>
      <c r="AB7" s="140"/>
      <c r="AC7" s="10"/>
      <c r="AD7" s="10"/>
      <c r="AE7" s="10"/>
    </row>
    <row r="8" spans="2:31" ht="21" hidden="1" customHeight="1" x14ac:dyDescent="0.25">
      <c r="G8" s="10"/>
      <c r="H8" s="10"/>
      <c r="I8" s="10"/>
      <c r="J8" s="10"/>
      <c r="K8" s="10"/>
      <c r="L8" s="106"/>
      <c r="M8" s="107"/>
      <c r="N8" s="107"/>
      <c r="O8" s="108"/>
      <c r="P8" s="10"/>
      <c r="Q8" s="10"/>
      <c r="R8" s="109" t="s">
        <v>343</v>
      </c>
      <c r="S8" s="109"/>
      <c r="T8" s="109" t="s">
        <v>361</v>
      </c>
      <c r="U8" s="109"/>
      <c r="V8" s="119" t="s">
        <v>360</v>
      </c>
      <c r="W8" s="120"/>
      <c r="X8" s="121"/>
      <c r="Y8" s="140"/>
      <c r="Z8" s="140"/>
      <c r="AA8" s="140"/>
      <c r="AB8" s="140"/>
      <c r="AC8" s="10"/>
      <c r="AD8" s="10"/>
      <c r="AE8" s="10"/>
    </row>
    <row r="9" spans="2:31" ht="21" hidden="1" customHeight="1" x14ac:dyDescent="0.25">
      <c r="G9" s="10"/>
      <c r="H9" s="10"/>
      <c r="I9" s="10"/>
      <c r="J9" s="10"/>
      <c r="K9" s="10"/>
      <c r="L9" s="76"/>
      <c r="M9" s="75"/>
      <c r="N9" s="75"/>
      <c r="O9" s="77"/>
      <c r="P9" s="10"/>
      <c r="Q9" s="10"/>
      <c r="R9" s="26"/>
      <c r="S9" s="26"/>
      <c r="T9" s="26"/>
      <c r="U9" s="26"/>
      <c r="V9" s="83"/>
      <c r="W9" s="83"/>
      <c r="X9" s="26"/>
      <c r="Y9" s="82"/>
      <c r="Z9" s="82"/>
      <c r="AA9" s="78"/>
      <c r="AB9" s="78"/>
      <c r="AC9" s="10"/>
      <c r="AD9" s="10"/>
      <c r="AE9" s="10"/>
    </row>
    <row r="10" spans="2:31" ht="21" hidden="1" customHeight="1" x14ac:dyDescent="0.25">
      <c r="G10" s="10"/>
      <c r="H10" s="10"/>
      <c r="I10" s="10"/>
      <c r="J10" s="10"/>
      <c r="K10" s="10"/>
      <c r="L10" s="76"/>
      <c r="M10" s="75"/>
      <c r="N10" s="75"/>
      <c r="O10" s="77"/>
      <c r="P10" s="10"/>
      <c r="Q10" s="10"/>
      <c r="R10" s="26"/>
      <c r="S10" s="26"/>
      <c r="T10" s="26"/>
      <c r="U10" s="26"/>
      <c r="V10" s="83"/>
      <c r="W10" s="83"/>
      <c r="X10" s="26"/>
      <c r="Y10" s="82"/>
      <c r="Z10" s="82"/>
      <c r="AA10" s="78"/>
      <c r="AB10" s="78"/>
      <c r="AC10" s="10"/>
      <c r="AD10" s="10"/>
      <c r="AE10" s="10"/>
    </row>
    <row r="11" spans="2:31" ht="42" x14ac:dyDescent="0.25">
      <c r="B11" s="109" t="s">
        <v>28</v>
      </c>
      <c r="C11" s="109"/>
      <c r="D11" s="11" t="s">
        <v>52</v>
      </c>
      <c r="E11" s="11" t="s">
        <v>5</v>
      </c>
      <c r="F11" s="11" t="s">
        <v>51</v>
      </c>
      <c r="G11" s="11" t="s">
        <v>59</v>
      </c>
      <c r="H11" s="11" t="s">
        <v>161</v>
      </c>
      <c r="I11" s="11" t="s">
        <v>26</v>
      </c>
      <c r="J11" s="11" t="s">
        <v>65</v>
      </c>
      <c r="K11" s="11" t="s">
        <v>27</v>
      </c>
      <c r="L11" s="45" t="s">
        <v>358</v>
      </c>
      <c r="M11" s="45" t="s">
        <v>359</v>
      </c>
      <c r="N11" s="11" t="s">
        <v>303</v>
      </c>
      <c r="O11" s="11" t="s">
        <v>336</v>
      </c>
      <c r="P11" s="11" t="s">
        <v>300</v>
      </c>
      <c r="Q11" s="11" t="s">
        <v>76</v>
      </c>
      <c r="R11" s="26" t="s">
        <v>286</v>
      </c>
      <c r="S11" s="26" t="s">
        <v>284</v>
      </c>
      <c r="T11" s="26" t="s">
        <v>301</v>
      </c>
      <c r="U11" s="26" t="s">
        <v>302</v>
      </c>
      <c r="V11" s="78" t="s">
        <v>352</v>
      </c>
      <c r="W11" s="78" t="s">
        <v>355</v>
      </c>
      <c r="X11" s="78" t="s">
        <v>363</v>
      </c>
      <c r="Y11" s="82" t="s">
        <v>356</v>
      </c>
      <c r="Z11" s="82" t="s">
        <v>357</v>
      </c>
      <c r="AA11" s="84" t="s">
        <v>303</v>
      </c>
      <c r="AB11" s="44" t="s">
        <v>282</v>
      </c>
      <c r="AC11" s="44" t="s">
        <v>283</v>
      </c>
      <c r="AD11" s="26" t="s">
        <v>77</v>
      </c>
      <c r="AE11" s="26" t="s">
        <v>102</v>
      </c>
    </row>
    <row r="12" spans="2:31" s="10" customFormat="1" ht="186.75" customHeight="1" x14ac:dyDescent="0.25">
      <c r="B12" s="128" t="s">
        <v>1</v>
      </c>
      <c r="C12" s="128" t="s">
        <v>8</v>
      </c>
      <c r="D12" s="97" t="s">
        <v>9</v>
      </c>
      <c r="E12" s="97" t="s">
        <v>6</v>
      </c>
      <c r="F12" s="25">
        <v>1</v>
      </c>
      <c r="G12" s="13" t="s">
        <v>81</v>
      </c>
      <c r="H12" s="13" t="s">
        <v>163</v>
      </c>
      <c r="I12" s="13" t="s">
        <v>114</v>
      </c>
      <c r="J12" s="14" t="s">
        <v>103</v>
      </c>
      <c r="K12" s="13" t="s">
        <v>280</v>
      </c>
      <c r="L12" s="46">
        <v>0.6</v>
      </c>
      <c r="M12" s="46">
        <v>0.6</v>
      </c>
      <c r="N12" s="13">
        <v>4</v>
      </c>
      <c r="O12" s="63" t="s">
        <v>334</v>
      </c>
      <c r="P12" s="25">
        <v>1</v>
      </c>
      <c r="Q12" s="14" t="s">
        <v>128</v>
      </c>
      <c r="R12" s="15"/>
      <c r="S12" s="15" t="s">
        <v>344</v>
      </c>
      <c r="T12" s="15" t="s">
        <v>349</v>
      </c>
      <c r="U12" s="15" t="s">
        <v>353</v>
      </c>
      <c r="V12" s="79">
        <f t="shared" ref="V12:V52" si="0">+IF(T12="PREVENTIVO",25%, IF(T12="DETECTIVO",15%,IF(T12="CORRECTIVO",10%,0)))</f>
        <v>0.15</v>
      </c>
      <c r="W12" s="79">
        <f>+IF(U12="MANUAL",15%, IF(U12="AUTOMÁTICO", 25%,0))</f>
        <v>0.15</v>
      </c>
      <c r="X12" s="79">
        <f>+V12+W12</f>
        <v>0.3</v>
      </c>
      <c r="Y12" s="71">
        <f>+IF(R12="X",L12-(L12*X12),L12)</f>
        <v>0.6</v>
      </c>
      <c r="Z12" s="80">
        <f>+IF(S12="X",M12-(M12*X12),M12)</f>
        <v>0.42</v>
      </c>
      <c r="AA12" s="85">
        <v>4</v>
      </c>
      <c r="AB12" s="63" t="s">
        <v>334</v>
      </c>
      <c r="AC12" s="15" t="s">
        <v>367</v>
      </c>
      <c r="AD12" s="15" t="s">
        <v>127</v>
      </c>
      <c r="AE12" s="15" t="s">
        <v>129</v>
      </c>
    </row>
    <row r="13" spans="2:31" s="10" customFormat="1" ht="216.75" customHeight="1" x14ac:dyDescent="0.25">
      <c r="B13" s="129"/>
      <c r="C13" s="130"/>
      <c r="D13" s="97" t="s">
        <v>9</v>
      </c>
      <c r="E13" s="97" t="s">
        <v>6</v>
      </c>
      <c r="F13" s="25">
        <v>2</v>
      </c>
      <c r="G13" s="13" t="s">
        <v>101</v>
      </c>
      <c r="H13" s="13" t="s">
        <v>163</v>
      </c>
      <c r="I13" s="13" t="s">
        <v>338</v>
      </c>
      <c r="J13" s="73" t="s">
        <v>339</v>
      </c>
      <c r="K13" s="16" t="s">
        <v>280</v>
      </c>
      <c r="L13" s="46">
        <v>0.6</v>
      </c>
      <c r="M13" s="46">
        <v>0.6</v>
      </c>
      <c r="N13" s="13">
        <v>4</v>
      </c>
      <c r="O13" s="63" t="s">
        <v>334</v>
      </c>
      <c r="P13" s="25">
        <v>2</v>
      </c>
      <c r="Q13" s="14" t="s">
        <v>128</v>
      </c>
      <c r="R13" s="15"/>
      <c r="S13" s="15" t="s">
        <v>344</v>
      </c>
      <c r="T13" s="15" t="s">
        <v>349</v>
      </c>
      <c r="U13" s="15" t="s">
        <v>353</v>
      </c>
      <c r="V13" s="79">
        <f t="shared" si="0"/>
        <v>0.15</v>
      </c>
      <c r="W13" s="79">
        <f t="shared" ref="W13:W52" si="1">+IF(U13="MANUAL",15%, IF(U13="AUTOMÁTICO", 25%,0))</f>
        <v>0.15</v>
      </c>
      <c r="X13" s="79">
        <f t="shared" ref="X13:X52" si="2">+V13+W13</f>
        <v>0.3</v>
      </c>
      <c r="Y13" s="71">
        <f t="shared" ref="Y13:Y52" si="3">+IF(R13="X",L13-(L13*X13),L13)</f>
        <v>0.6</v>
      </c>
      <c r="Z13" s="80">
        <f t="shared" ref="Z13:Z52" si="4">+IF(S13="X",M13-(M13*X13),M13)</f>
        <v>0.42</v>
      </c>
      <c r="AA13" s="85">
        <v>4</v>
      </c>
      <c r="AB13" s="63" t="s">
        <v>334</v>
      </c>
      <c r="AC13" s="15" t="s">
        <v>367</v>
      </c>
      <c r="AD13" s="15" t="s">
        <v>131</v>
      </c>
      <c r="AE13" s="15" t="s">
        <v>130</v>
      </c>
    </row>
    <row r="14" spans="2:31" ht="249" customHeight="1" x14ac:dyDescent="0.25">
      <c r="B14" s="129"/>
      <c r="C14" s="128" t="s">
        <v>71</v>
      </c>
      <c r="D14" s="97" t="s">
        <v>72</v>
      </c>
      <c r="E14" s="97" t="s">
        <v>6</v>
      </c>
      <c r="F14" s="25">
        <v>3</v>
      </c>
      <c r="G14" s="14" t="s">
        <v>210</v>
      </c>
      <c r="H14" s="13" t="s">
        <v>163</v>
      </c>
      <c r="I14" s="13" t="s">
        <v>211</v>
      </c>
      <c r="J14" s="14" t="s">
        <v>212</v>
      </c>
      <c r="K14" s="13" t="s">
        <v>280</v>
      </c>
      <c r="L14" s="46">
        <v>0.4</v>
      </c>
      <c r="M14" s="46">
        <v>0.6</v>
      </c>
      <c r="N14" s="13">
        <v>4</v>
      </c>
      <c r="O14" s="63" t="s">
        <v>334</v>
      </c>
      <c r="P14" s="25">
        <v>3</v>
      </c>
      <c r="Q14" s="14" t="s">
        <v>213</v>
      </c>
      <c r="R14" s="14" t="s">
        <v>344</v>
      </c>
      <c r="S14" s="14"/>
      <c r="T14" s="14" t="s">
        <v>350</v>
      </c>
      <c r="U14" s="15" t="s">
        <v>353</v>
      </c>
      <c r="V14" s="79">
        <f t="shared" si="0"/>
        <v>0.25</v>
      </c>
      <c r="W14" s="79">
        <f t="shared" si="1"/>
        <v>0.15</v>
      </c>
      <c r="X14" s="79">
        <f t="shared" si="2"/>
        <v>0.4</v>
      </c>
      <c r="Y14" s="71">
        <f t="shared" si="3"/>
        <v>0.24</v>
      </c>
      <c r="Z14" s="80">
        <f t="shared" si="4"/>
        <v>0.6</v>
      </c>
      <c r="AA14" s="85">
        <v>3</v>
      </c>
      <c r="AB14" s="63" t="s">
        <v>334</v>
      </c>
      <c r="AC14" s="14" t="s">
        <v>367</v>
      </c>
      <c r="AD14" s="14" t="s">
        <v>213</v>
      </c>
      <c r="AE14" s="13" t="s">
        <v>173</v>
      </c>
    </row>
    <row r="15" spans="2:31" ht="249" customHeight="1" x14ac:dyDescent="0.25">
      <c r="B15" s="129"/>
      <c r="C15" s="130"/>
      <c r="D15" s="97" t="s">
        <v>72</v>
      </c>
      <c r="E15" s="97" t="s">
        <v>6</v>
      </c>
      <c r="F15" s="25">
        <v>4</v>
      </c>
      <c r="G15" s="14" t="s">
        <v>215</v>
      </c>
      <c r="H15" s="39" t="s">
        <v>162</v>
      </c>
      <c r="I15" s="13" t="s">
        <v>214</v>
      </c>
      <c r="J15" s="14" t="s">
        <v>216</v>
      </c>
      <c r="K15" s="39" t="s">
        <v>279</v>
      </c>
      <c r="L15" s="74">
        <v>0.6</v>
      </c>
      <c r="M15" s="46">
        <v>0.6</v>
      </c>
      <c r="N15" s="13">
        <v>4</v>
      </c>
      <c r="O15" s="63" t="s">
        <v>334</v>
      </c>
      <c r="P15" s="25">
        <v>4</v>
      </c>
      <c r="Q15" s="14" t="s">
        <v>217</v>
      </c>
      <c r="R15" s="14" t="s">
        <v>344</v>
      </c>
      <c r="S15" s="14"/>
      <c r="T15" s="14" t="s">
        <v>350</v>
      </c>
      <c r="U15" s="15" t="s">
        <v>353</v>
      </c>
      <c r="V15" s="79">
        <f t="shared" si="0"/>
        <v>0.25</v>
      </c>
      <c r="W15" s="79">
        <f t="shared" si="1"/>
        <v>0.15</v>
      </c>
      <c r="X15" s="79">
        <f t="shared" si="2"/>
        <v>0.4</v>
      </c>
      <c r="Y15" s="71">
        <f t="shared" si="3"/>
        <v>0.36</v>
      </c>
      <c r="Z15" s="80">
        <f t="shared" si="4"/>
        <v>0.6</v>
      </c>
      <c r="AA15" s="85">
        <v>3</v>
      </c>
      <c r="AB15" s="63" t="s">
        <v>334</v>
      </c>
      <c r="AC15" s="14" t="s">
        <v>367</v>
      </c>
      <c r="AD15" s="14" t="s">
        <v>217</v>
      </c>
      <c r="AE15" s="17" t="s">
        <v>173</v>
      </c>
    </row>
    <row r="16" spans="2:31" ht="204" customHeight="1" x14ac:dyDescent="0.25">
      <c r="B16" s="129"/>
      <c r="C16" s="128" t="s">
        <v>138</v>
      </c>
      <c r="D16" s="25" t="s">
        <v>10</v>
      </c>
      <c r="E16" s="25" t="s">
        <v>53</v>
      </c>
      <c r="F16" s="27">
        <v>5</v>
      </c>
      <c r="G16" s="14" t="s">
        <v>111</v>
      </c>
      <c r="H16" s="14" t="s">
        <v>163</v>
      </c>
      <c r="I16" s="13" t="s">
        <v>164</v>
      </c>
      <c r="J16" s="14" t="s">
        <v>104</v>
      </c>
      <c r="K16" s="13" t="s">
        <v>280</v>
      </c>
      <c r="L16" s="74">
        <v>0.6</v>
      </c>
      <c r="M16" s="46">
        <v>0.6</v>
      </c>
      <c r="N16" s="13">
        <v>4</v>
      </c>
      <c r="O16" s="63" t="s">
        <v>334</v>
      </c>
      <c r="P16" s="27">
        <v>5</v>
      </c>
      <c r="Q16" s="13" t="s">
        <v>105</v>
      </c>
      <c r="R16" s="14" t="s">
        <v>344</v>
      </c>
      <c r="S16" s="13"/>
      <c r="T16" s="13" t="s">
        <v>350</v>
      </c>
      <c r="U16" s="15" t="s">
        <v>353</v>
      </c>
      <c r="V16" s="79">
        <f t="shared" si="0"/>
        <v>0.25</v>
      </c>
      <c r="W16" s="79">
        <f t="shared" si="1"/>
        <v>0.15</v>
      </c>
      <c r="X16" s="79">
        <f t="shared" si="2"/>
        <v>0.4</v>
      </c>
      <c r="Y16" s="71">
        <f t="shared" si="3"/>
        <v>0.36</v>
      </c>
      <c r="Z16" s="80">
        <f t="shared" si="4"/>
        <v>0.6</v>
      </c>
      <c r="AA16" s="85">
        <v>3</v>
      </c>
      <c r="AB16" s="63" t="s">
        <v>334</v>
      </c>
      <c r="AC16" s="13" t="s">
        <v>367</v>
      </c>
      <c r="AD16" s="13" t="s">
        <v>105</v>
      </c>
      <c r="AE16" s="15" t="s">
        <v>106</v>
      </c>
    </row>
    <row r="17" spans="2:32" ht="147" customHeight="1" x14ac:dyDescent="0.25">
      <c r="B17" s="129"/>
      <c r="C17" s="129"/>
      <c r="D17" s="25" t="s">
        <v>10</v>
      </c>
      <c r="E17" s="25" t="s">
        <v>53</v>
      </c>
      <c r="F17" s="27">
        <v>6</v>
      </c>
      <c r="G17" s="14" t="s">
        <v>108</v>
      </c>
      <c r="H17" s="14" t="s">
        <v>163</v>
      </c>
      <c r="I17" s="13" t="s">
        <v>165</v>
      </c>
      <c r="J17" s="14" t="s">
        <v>107</v>
      </c>
      <c r="K17" s="13" t="s">
        <v>280</v>
      </c>
      <c r="L17" s="74">
        <v>0.6</v>
      </c>
      <c r="M17" s="46">
        <v>0.6</v>
      </c>
      <c r="N17" s="13">
        <v>4</v>
      </c>
      <c r="O17" s="63" t="s">
        <v>334</v>
      </c>
      <c r="P17" s="27">
        <v>6</v>
      </c>
      <c r="Q17" s="13" t="s">
        <v>82</v>
      </c>
      <c r="R17" s="14" t="s">
        <v>344</v>
      </c>
      <c r="S17" s="17"/>
      <c r="T17" s="17" t="s">
        <v>350</v>
      </c>
      <c r="U17" s="15" t="s">
        <v>353</v>
      </c>
      <c r="V17" s="79">
        <f t="shared" si="0"/>
        <v>0.25</v>
      </c>
      <c r="W17" s="79">
        <f t="shared" si="1"/>
        <v>0.15</v>
      </c>
      <c r="X17" s="79">
        <f t="shared" si="2"/>
        <v>0.4</v>
      </c>
      <c r="Y17" s="71">
        <f t="shared" si="3"/>
        <v>0.36</v>
      </c>
      <c r="Z17" s="80">
        <f t="shared" si="4"/>
        <v>0.6</v>
      </c>
      <c r="AA17" s="85">
        <v>3</v>
      </c>
      <c r="AB17" s="63" t="s">
        <v>334</v>
      </c>
      <c r="AC17" s="17" t="s">
        <v>367</v>
      </c>
      <c r="AD17" s="15" t="s">
        <v>109</v>
      </c>
      <c r="AE17" s="15" t="s">
        <v>110</v>
      </c>
    </row>
    <row r="18" spans="2:32" ht="273.75" customHeight="1" x14ac:dyDescent="0.25">
      <c r="B18" s="129"/>
      <c r="C18" s="129"/>
      <c r="D18" s="25" t="s">
        <v>10</v>
      </c>
      <c r="E18" s="25" t="s">
        <v>53</v>
      </c>
      <c r="F18" s="27">
        <v>7</v>
      </c>
      <c r="G18" s="14" t="s">
        <v>69</v>
      </c>
      <c r="H18" s="14" t="s">
        <v>163</v>
      </c>
      <c r="I18" s="13" t="s">
        <v>115</v>
      </c>
      <c r="J18" s="14" t="s">
        <v>70</v>
      </c>
      <c r="K18" s="13" t="s">
        <v>280</v>
      </c>
      <c r="L18" s="74">
        <v>0.6</v>
      </c>
      <c r="M18" s="46">
        <v>0.6</v>
      </c>
      <c r="N18" s="13">
        <v>4</v>
      </c>
      <c r="O18" s="63" t="s">
        <v>334</v>
      </c>
      <c r="P18" s="27">
        <v>7</v>
      </c>
      <c r="Q18" s="14" t="s">
        <v>112</v>
      </c>
      <c r="R18" s="14" t="s">
        <v>344</v>
      </c>
      <c r="S18" s="14"/>
      <c r="T18" s="14" t="s">
        <v>350</v>
      </c>
      <c r="U18" s="15" t="s">
        <v>353</v>
      </c>
      <c r="V18" s="79">
        <f t="shared" si="0"/>
        <v>0.25</v>
      </c>
      <c r="W18" s="79">
        <f t="shared" si="1"/>
        <v>0.15</v>
      </c>
      <c r="X18" s="79">
        <f t="shared" si="2"/>
        <v>0.4</v>
      </c>
      <c r="Y18" s="71">
        <f t="shared" si="3"/>
        <v>0.36</v>
      </c>
      <c r="Z18" s="80">
        <f t="shared" si="4"/>
        <v>0.6</v>
      </c>
      <c r="AA18" s="85">
        <v>3</v>
      </c>
      <c r="AB18" s="63" t="s">
        <v>334</v>
      </c>
      <c r="AC18" s="14" t="s">
        <v>367</v>
      </c>
      <c r="AD18" s="14" t="s">
        <v>112</v>
      </c>
      <c r="AE18" s="14" t="s">
        <v>113</v>
      </c>
    </row>
    <row r="19" spans="2:32" ht="170.25" customHeight="1" x14ac:dyDescent="0.25">
      <c r="B19" s="129"/>
      <c r="C19" s="129"/>
      <c r="D19" s="97" t="s">
        <v>11</v>
      </c>
      <c r="E19" s="97" t="s">
        <v>63</v>
      </c>
      <c r="F19" s="27">
        <v>8</v>
      </c>
      <c r="G19" s="14" t="s">
        <v>132</v>
      </c>
      <c r="H19" s="20" t="s">
        <v>163</v>
      </c>
      <c r="I19" s="19" t="s">
        <v>118</v>
      </c>
      <c r="J19" s="14" t="s">
        <v>126</v>
      </c>
      <c r="K19" s="13" t="s">
        <v>280</v>
      </c>
      <c r="L19" s="74">
        <v>0.6</v>
      </c>
      <c r="M19" s="46">
        <v>0.6</v>
      </c>
      <c r="N19" s="13">
        <v>4</v>
      </c>
      <c r="O19" s="63" t="s">
        <v>334</v>
      </c>
      <c r="P19" s="27">
        <v>8</v>
      </c>
      <c r="Q19" s="13" t="s">
        <v>139</v>
      </c>
      <c r="R19" s="14" t="s">
        <v>344</v>
      </c>
      <c r="S19" s="13"/>
      <c r="T19" s="13" t="s">
        <v>350</v>
      </c>
      <c r="U19" s="15" t="s">
        <v>353</v>
      </c>
      <c r="V19" s="79">
        <f t="shared" si="0"/>
        <v>0.25</v>
      </c>
      <c r="W19" s="79">
        <f t="shared" si="1"/>
        <v>0.15</v>
      </c>
      <c r="X19" s="79">
        <f t="shared" si="2"/>
        <v>0.4</v>
      </c>
      <c r="Y19" s="71">
        <f t="shared" si="3"/>
        <v>0.36</v>
      </c>
      <c r="Z19" s="80">
        <f t="shared" si="4"/>
        <v>0.6</v>
      </c>
      <c r="AA19" s="85">
        <v>3</v>
      </c>
      <c r="AB19" s="63" t="s">
        <v>334</v>
      </c>
      <c r="AC19" s="13" t="s">
        <v>367</v>
      </c>
      <c r="AD19" s="14" t="s">
        <v>141</v>
      </c>
      <c r="AE19" s="14" t="s">
        <v>140</v>
      </c>
    </row>
    <row r="20" spans="2:32" ht="157.5" customHeight="1" x14ac:dyDescent="0.25">
      <c r="B20" s="129"/>
      <c r="C20" s="129"/>
      <c r="D20" s="25" t="s">
        <v>11</v>
      </c>
      <c r="E20" s="25" t="s">
        <v>63</v>
      </c>
      <c r="F20" s="27">
        <v>9</v>
      </c>
      <c r="G20" s="14" t="s">
        <v>134</v>
      </c>
      <c r="H20" s="14" t="s">
        <v>163</v>
      </c>
      <c r="I20" s="13" t="s">
        <v>116</v>
      </c>
      <c r="J20" s="14" t="s">
        <v>133</v>
      </c>
      <c r="K20" s="13" t="s">
        <v>280</v>
      </c>
      <c r="L20" s="46">
        <v>0.4</v>
      </c>
      <c r="M20" s="46">
        <v>0.6</v>
      </c>
      <c r="N20" s="13">
        <v>4</v>
      </c>
      <c r="O20" s="63" t="s">
        <v>334</v>
      </c>
      <c r="P20" s="27">
        <v>9</v>
      </c>
      <c r="Q20" s="14" t="s">
        <v>142</v>
      </c>
      <c r="R20" s="14" t="s">
        <v>344</v>
      </c>
      <c r="S20" s="14"/>
      <c r="T20" s="14" t="s">
        <v>350</v>
      </c>
      <c r="U20" s="15" t="s">
        <v>353</v>
      </c>
      <c r="V20" s="79">
        <f t="shared" si="0"/>
        <v>0.25</v>
      </c>
      <c r="W20" s="79">
        <f t="shared" si="1"/>
        <v>0.15</v>
      </c>
      <c r="X20" s="79">
        <f t="shared" si="2"/>
        <v>0.4</v>
      </c>
      <c r="Y20" s="71">
        <f t="shared" si="3"/>
        <v>0.24</v>
      </c>
      <c r="Z20" s="80">
        <f t="shared" si="4"/>
        <v>0.6</v>
      </c>
      <c r="AA20" s="85">
        <v>3</v>
      </c>
      <c r="AB20" s="63" t="s">
        <v>334</v>
      </c>
      <c r="AC20" s="14" t="s">
        <v>367</v>
      </c>
      <c r="AD20" s="13" t="s">
        <v>141</v>
      </c>
      <c r="AE20" s="14" t="s">
        <v>140</v>
      </c>
    </row>
    <row r="21" spans="2:32" ht="157.5" customHeight="1" x14ac:dyDescent="0.25">
      <c r="B21" s="129"/>
      <c r="C21" s="129"/>
      <c r="D21" s="25" t="s">
        <v>11</v>
      </c>
      <c r="E21" s="25" t="s">
        <v>63</v>
      </c>
      <c r="F21" s="27">
        <v>10</v>
      </c>
      <c r="G21" s="14" t="s">
        <v>135</v>
      </c>
      <c r="H21" s="14" t="s">
        <v>163</v>
      </c>
      <c r="I21" s="13" t="s">
        <v>117</v>
      </c>
      <c r="J21" s="14" t="s">
        <v>136</v>
      </c>
      <c r="K21" s="13" t="s">
        <v>280</v>
      </c>
      <c r="L21" s="46">
        <v>0.4</v>
      </c>
      <c r="M21" s="46">
        <v>0.6</v>
      </c>
      <c r="N21" s="13">
        <v>4</v>
      </c>
      <c r="O21" s="63" t="s">
        <v>334</v>
      </c>
      <c r="P21" s="27">
        <v>10</v>
      </c>
      <c r="Q21" s="14" t="s">
        <v>142</v>
      </c>
      <c r="R21" s="14" t="s">
        <v>344</v>
      </c>
      <c r="S21" s="14"/>
      <c r="T21" s="14" t="s">
        <v>350</v>
      </c>
      <c r="U21" s="15" t="s">
        <v>353</v>
      </c>
      <c r="V21" s="79">
        <f t="shared" si="0"/>
        <v>0.25</v>
      </c>
      <c r="W21" s="79">
        <f t="shared" si="1"/>
        <v>0.15</v>
      </c>
      <c r="X21" s="79">
        <f t="shared" si="2"/>
        <v>0.4</v>
      </c>
      <c r="Y21" s="71">
        <f t="shared" si="3"/>
        <v>0.24</v>
      </c>
      <c r="Z21" s="80">
        <f t="shared" si="4"/>
        <v>0.6</v>
      </c>
      <c r="AA21" s="85">
        <v>3</v>
      </c>
      <c r="AB21" s="63" t="s">
        <v>334</v>
      </c>
      <c r="AC21" s="14" t="s">
        <v>367</v>
      </c>
      <c r="AD21" s="13" t="s">
        <v>141</v>
      </c>
      <c r="AE21" s="14" t="s">
        <v>140</v>
      </c>
    </row>
    <row r="22" spans="2:32" ht="157.5" customHeight="1" x14ac:dyDescent="0.25">
      <c r="B22" s="130"/>
      <c r="C22" s="130"/>
      <c r="D22" s="25" t="s">
        <v>11</v>
      </c>
      <c r="E22" s="25" t="s">
        <v>63</v>
      </c>
      <c r="F22" s="27">
        <v>11</v>
      </c>
      <c r="G22" s="14" t="s">
        <v>73</v>
      </c>
      <c r="H22" s="20" t="s">
        <v>163</v>
      </c>
      <c r="I22" s="19" t="s">
        <v>119</v>
      </c>
      <c r="J22" s="14" t="s">
        <v>137</v>
      </c>
      <c r="K22" s="13" t="s">
        <v>280</v>
      </c>
      <c r="L22" s="74">
        <v>0.6</v>
      </c>
      <c r="M22" s="46">
        <v>0.6</v>
      </c>
      <c r="N22" s="13">
        <v>4</v>
      </c>
      <c r="O22" s="63" t="s">
        <v>334</v>
      </c>
      <c r="P22" s="27">
        <v>11</v>
      </c>
      <c r="Q22" s="13" t="s">
        <v>143</v>
      </c>
      <c r="R22" s="14" t="s">
        <v>344</v>
      </c>
      <c r="S22" s="13"/>
      <c r="T22" s="13" t="s">
        <v>350</v>
      </c>
      <c r="U22" s="15" t="s">
        <v>353</v>
      </c>
      <c r="V22" s="79">
        <f t="shared" si="0"/>
        <v>0.25</v>
      </c>
      <c r="W22" s="79">
        <f t="shared" si="1"/>
        <v>0.15</v>
      </c>
      <c r="X22" s="79">
        <f t="shared" si="2"/>
        <v>0.4</v>
      </c>
      <c r="Y22" s="71">
        <f t="shared" si="3"/>
        <v>0.36</v>
      </c>
      <c r="Z22" s="80">
        <f t="shared" si="4"/>
        <v>0.6</v>
      </c>
      <c r="AA22" s="85">
        <v>4</v>
      </c>
      <c r="AB22" s="63" t="s">
        <v>334</v>
      </c>
      <c r="AC22" s="13" t="s">
        <v>367</v>
      </c>
      <c r="AD22" s="13" t="s">
        <v>144</v>
      </c>
      <c r="AE22" s="14" t="s">
        <v>140</v>
      </c>
    </row>
    <row r="23" spans="2:32" ht="227.25" customHeight="1" x14ac:dyDescent="0.25">
      <c r="B23" s="131" t="s">
        <v>2</v>
      </c>
      <c r="C23" s="131" t="s">
        <v>12</v>
      </c>
      <c r="D23" s="41" t="s">
        <v>227</v>
      </c>
      <c r="E23" s="43" t="s">
        <v>54</v>
      </c>
      <c r="F23" s="40">
        <v>12</v>
      </c>
      <c r="G23" s="14" t="s">
        <v>237</v>
      </c>
      <c r="H23" s="14" t="s">
        <v>163</v>
      </c>
      <c r="I23" s="13" t="s">
        <v>125</v>
      </c>
      <c r="J23" s="14" t="s">
        <v>68</v>
      </c>
      <c r="K23" s="13" t="s">
        <v>280</v>
      </c>
      <c r="L23" s="74">
        <v>0.6</v>
      </c>
      <c r="M23" s="46">
        <v>0.6</v>
      </c>
      <c r="N23" s="13">
        <v>4</v>
      </c>
      <c r="O23" s="63" t="s">
        <v>334</v>
      </c>
      <c r="P23" s="40">
        <v>12</v>
      </c>
      <c r="Q23" s="14" t="s">
        <v>112</v>
      </c>
      <c r="R23" s="14" t="s">
        <v>344</v>
      </c>
      <c r="S23" s="14"/>
      <c r="T23" s="14" t="s">
        <v>350</v>
      </c>
      <c r="U23" s="15" t="s">
        <v>353</v>
      </c>
      <c r="V23" s="79">
        <f t="shared" si="0"/>
        <v>0.25</v>
      </c>
      <c r="W23" s="79">
        <f t="shared" si="1"/>
        <v>0.15</v>
      </c>
      <c r="X23" s="79">
        <f t="shared" si="2"/>
        <v>0.4</v>
      </c>
      <c r="Y23" s="71">
        <f t="shared" si="3"/>
        <v>0.36</v>
      </c>
      <c r="Z23" s="80">
        <f t="shared" si="4"/>
        <v>0.6</v>
      </c>
      <c r="AA23" s="85">
        <v>4</v>
      </c>
      <c r="AB23" s="63" t="s">
        <v>334</v>
      </c>
      <c r="AC23" s="14" t="s">
        <v>367</v>
      </c>
      <c r="AD23" s="14" t="s">
        <v>112</v>
      </c>
      <c r="AE23" s="14" t="s">
        <v>113</v>
      </c>
    </row>
    <row r="24" spans="2:32" ht="187.5" customHeight="1" x14ac:dyDescent="0.25">
      <c r="B24" s="132"/>
      <c r="C24" s="132"/>
      <c r="D24" s="41" t="s">
        <v>227</v>
      </c>
      <c r="E24" s="43" t="s">
        <v>54</v>
      </c>
      <c r="F24" s="40">
        <v>13</v>
      </c>
      <c r="G24" s="13" t="s">
        <v>228</v>
      </c>
      <c r="H24" s="19" t="s">
        <v>163</v>
      </c>
      <c r="I24" s="19" t="s">
        <v>226</v>
      </c>
      <c r="J24" s="14" t="s">
        <v>232</v>
      </c>
      <c r="K24" s="13" t="s">
        <v>280</v>
      </c>
      <c r="L24" s="74">
        <v>0.6</v>
      </c>
      <c r="M24" s="46">
        <v>0.6</v>
      </c>
      <c r="N24" s="13">
        <v>4</v>
      </c>
      <c r="O24" s="63" t="s">
        <v>334</v>
      </c>
      <c r="P24" s="40">
        <v>13</v>
      </c>
      <c r="Q24" s="13" t="s">
        <v>229</v>
      </c>
      <c r="R24" s="14" t="s">
        <v>344</v>
      </c>
      <c r="S24" s="13"/>
      <c r="T24" s="13" t="s">
        <v>350</v>
      </c>
      <c r="U24" s="15" t="s">
        <v>353</v>
      </c>
      <c r="V24" s="79">
        <f t="shared" si="0"/>
        <v>0.25</v>
      </c>
      <c r="W24" s="79">
        <f t="shared" si="1"/>
        <v>0.15</v>
      </c>
      <c r="X24" s="79">
        <f t="shared" si="2"/>
        <v>0.4</v>
      </c>
      <c r="Y24" s="71">
        <f t="shared" si="3"/>
        <v>0.36</v>
      </c>
      <c r="Z24" s="80">
        <f t="shared" si="4"/>
        <v>0.6</v>
      </c>
      <c r="AA24" s="85">
        <v>4</v>
      </c>
      <c r="AB24" s="63" t="s">
        <v>334</v>
      </c>
      <c r="AC24" s="13" t="s">
        <v>367</v>
      </c>
      <c r="AD24" s="13" t="s">
        <v>230</v>
      </c>
      <c r="AE24" s="13" t="s">
        <v>231</v>
      </c>
    </row>
    <row r="25" spans="2:32" ht="187.5" customHeight="1" x14ac:dyDescent="0.25">
      <c r="B25" s="132"/>
      <c r="C25" s="132"/>
      <c r="D25" s="41" t="s">
        <v>227</v>
      </c>
      <c r="E25" s="43" t="s">
        <v>54</v>
      </c>
      <c r="F25" s="40">
        <v>14</v>
      </c>
      <c r="G25" s="13" t="s">
        <v>234</v>
      </c>
      <c r="H25" s="19" t="s">
        <v>163</v>
      </c>
      <c r="I25" s="19" t="s">
        <v>233</v>
      </c>
      <c r="J25" s="13" t="s">
        <v>340</v>
      </c>
      <c r="K25" s="13" t="s">
        <v>280</v>
      </c>
      <c r="L25" s="74">
        <v>0.6</v>
      </c>
      <c r="M25" s="46">
        <v>0.6</v>
      </c>
      <c r="N25" s="13">
        <v>4</v>
      </c>
      <c r="O25" s="63" t="s">
        <v>334</v>
      </c>
      <c r="P25" s="40">
        <v>14</v>
      </c>
      <c r="Q25" s="13" t="s">
        <v>241</v>
      </c>
      <c r="R25" s="14" t="s">
        <v>344</v>
      </c>
      <c r="S25" s="13"/>
      <c r="T25" s="13" t="s">
        <v>350</v>
      </c>
      <c r="U25" s="15" t="s">
        <v>353</v>
      </c>
      <c r="V25" s="79">
        <f t="shared" si="0"/>
        <v>0.25</v>
      </c>
      <c r="W25" s="79">
        <f t="shared" si="1"/>
        <v>0.15</v>
      </c>
      <c r="X25" s="79">
        <f t="shared" si="2"/>
        <v>0.4</v>
      </c>
      <c r="Y25" s="71">
        <f t="shared" si="3"/>
        <v>0.36</v>
      </c>
      <c r="Z25" s="80">
        <f t="shared" si="4"/>
        <v>0.6</v>
      </c>
      <c r="AA25" s="85">
        <v>4</v>
      </c>
      <c r="AB25" s="63" t="s">
        <v>334</v>
      </c>
      <c r="AC25" s="13" t="s">
        <v>367</v>
      </c>
      <c r="AD25" s="13" t="s">
        <v>235</v>
      </c>
      <c r="AE25" s="13" t="s">
        <v>236</v>
      </c>
    </row>
    <row r="26" spans="2:32" ht="187.5" customHeight="1" x14ac:dyDescent="0.25">
      <c r="B26" s="132"/>
      <c r="C26" s="132"/>
      <c r="D26" s="41" t="s">
        <v>227</v>
      </c>
      <c r="E26" s="43" t="s">
        <v>54</v>
      </c>
      <c r="F26" s="40">
        <v>15</v>
      </c>
      <c r="G26" s="14" t="s">
        <v>256</v>
      </c>
      <c r="H26" s="19" t="s">
        <v>163</v>
      </c>
      <c r="I26" s="19" t="s">
        <v>238</v>
      </c>
      <c r="J26" s="14" t="s">
        <v>257</v>
      </c>
      <c r="K26" s="13" t="s">
        <v>280</v>
      </c>
      <c r="L26" s="74">
        <v>0.6</v>
      </c>
      <c r="M26" s="46">
        <v>0.4</v>
      </c>
      <c r="N26" s="13">
        <v>4</v>
      </c>
      <c r="O26" s="63" t="s">
        <v>334</v>
      </c>
      <c r="P26" s="40">
        <v>15</v>
      </c>
      <c r="Q26" s="13" t="s">
        <v>241</v>
      </c>
      <c r="R26" s="14" t="s">
        <v>344</v>
      </c>
      <c r="S26" s="13"/>
      <c r="T26" s="13" t="s">
        <v>350</v>
      </c>
      <c r="U26" s="15" t="s">
        <v>353</v>
      </c>
      <c r="V26" s="79">
        <f t="shared" si="0"/>
        <v>0.25</v>
      </c>
      <c r="W26" s="79">
        <f t="shared" si="1"/>
        <v>0.15</v>
      </c>
      <c r="X26" s="79">
        <f t="shared" si="2"/>
        <v>0.4</v>
      </c>
      <c r="Y26" s="71">
        <f t="shared" si="3"/>
        <v>0.36</v>
      </c>
      <c r="Z26" s="80">
        <f t="shared" si="4"/>
        <v>0.4</v>
      </c>
      <c r="AA26" s="85">
        <v>3</v>
      </c>
      <c r="AB26" s="63" t="s">
        <v>334</v>
      </c>
      <c r="AC26" s="13" t="s">
        <v>367</v>
      </c>
      <c r="AD26" s="13" t="s">
        <v>241</v>
      </c>
      <c r="AE26" s="13" t="s">
        <v>231</v>
      </c>
    </row>
    <row r="27" spans="2:32" ht="103.5" customHeight="1" x14ac:dyDescent="0.25">
      <c r="B27" s="132"/>
      <c r="C27" s="132"/>
      <c r="D27" s="40" t="s">
        <v>13</v>
      </c>
      <c r="E27" s="40" t="s">
        <v>55</v>
      </c>
      <c r="F27" s="40">
        <v>16</v>
      </c>
      <c r="G27" s="14" t="s">
        <v>254</v>
      </c>
      <c r="H27" s="13" t="s">
        <v>163</v>
      </c>
      <c r="I27" s="13" t="s">
        <v>239</v>
      </c>
      <c r="J27" s="14" t="s">
        <v>255</v>
      </c>
      <c r="K27" s="13" t="s">
        <v>280</v>
      </c>
      <c r="L27" s="74">
        <v>0.6</v>
      </c>
      <c r="M27" s="46">
        <v>0.6</v>
      </c>
      <c r="N27" s="13">
        <v>4</v>
      </c>
      <c r="O27" s="63" t="s">
        <v>334</v>
      </c>
      <c r="P27" s="40">
        <v>16</v>
      </c>
      <c r="Q27" s="13" t="s">
        <v>242</v>
      </c>
      <c r="R27" s="14" t="s">
        <v>344</v>
      </c>
      <c r="S27" s="13"/>
      <c r="T27" s="13" t="s">
        <v>350</v>
      </c>
      <c r="U27" s="15" t="s">
        <v>353</v>
      </c>
      <c r="V27" s="79">
        <f t="shared" si="0"/>
        <v>0.25</v>
      </c>
      <c r="W27" s="79">
        <f t="shared" si="1"/>
        <v>0.15</v>
      </c>
      <c r="X27" s="79">
        <f t="shared" si="2"/>
        <v>0.4</v>
      </c>
      <c r="Y27" s="71">
        <f t="shared" si="3"/>
        <v>0.36</v>
      </c>
      <c r="Z27" s="80">
        <f t="shared" si="4"/>
        <v>0.6</v>
      </c>
      <c r="AA27" s="85">
        <v>4</v>
      </c>
      <c r="AB27" s="63" t="s">
        <v>334</v>
      </c>
      <c r="AC27" s="13" t="s">
        <v>367</v>
      </c>
      <c r="AD27" s="13" t="s">
        <v>244</v>
      </c>
      <c r="AE27" s="13" t="s">
        <v>245</v>
      </c>
    </row>
    <row r="28" spans="2:32" ht="103.5" customHeight="1" x14ac:dyDescent="0.25">
      <c r="B28" s="132"/>
      <c r="C28" s="132"/>
      <c r="D28" s="40" t="s">
        <v>13</v>
      </c>
      <c r="E28" s="40" t="s">
        <v>55</v>
      </c>
      <c r="F28" s="40">
        <v>17</v>
      </c>
      <c r="G28" s="14" t="s">
        <v>253</v>
      </c>
      <c r="H28" s="13" t="s">
        <v>163</v>
      </c>
      <c r="I28" s="13" t="s">
        <v>240</v>
      </c>
      <c r="J28" s="14" t="s">
        <v>246</v>
      </c>
      <c r="K28" s="13" t="s">
        <v>280</v>
      </c>
      <c r="L28" s="74">
        <v>0.6</v>
      </c>
      <c r="M28" s="46">
        <v>0.4</v>
      </c>
      <c r="N28" s="13">
        <v>4</v>
      </c>
      <c r="O28" s="63" t="s">
        <v>334</v>
      </c>
      <c r="P28" s="40">
        <v>17</v>
      </c>
      <c r="Q28" s="13" t="s">
        <v>241</v>
      </c>
      <c r="R28" s="14" t="s">
        <v>344</v>
      </c>
      <c r="S28" s="13"/>
      <c r="T28" s="13" t="s">
        <v>350</v>
      </c>
      <c r="U28" s="15" t="s">
        <v>353</v>
      </c>
      <c r="V28" s="79">
        <f t="shared" si="0"/>
        <v>0.25</v>
      </c>
      <c r="W28" s="79">
        <f t="shared" si="1"/>
        <v>0.15</v>
      </c>
      <c r="X28" s="79">
        <f t="shared" si="2"/>
        <v>0.4</v>
      </c>
      <c r="Y28" s="71">
        <f t="shared" si="3"/>
        <v>0.36</v>
      </c>
      <c r="Z28" s="80">
        <f t="shared" si="4"/>
        <v>0.4</v>
      </c>
      <c r="AA28" s="85">
        <v>3</v>
      </c>
      <c r="AB28" s="63" t="s">
        <v>334</v>
      </c>
      <c r="AC28" s="13" t="s">
        <v>367</v>
      </c>
      <c r="AD28" s="13" t="s">
        <v>244</v>
      </c>
      <c r="AE28" s="13" t="s">
        <v>245</v>
      </c>
    </row>
    <row r="29" spans="2:32" ht="103.5" customHeight="1" x14ac:dyDescent="0.25">
      <c r="B29" s="132"/>
      <c r="C29" s="132"/>
      <c r="D29" s="40" t="s">
        <v>13</v>
      </c>
      <c r="E29" s="40" t="s">
        <v>55</v>
      </c>
      <c r="F29" s="40">
        <v>18</v>
      </c>
      <c r="G29" s="13" t="s">
        <v>252</v>
      </c>
      <c r="H29" s="13" t="s">
        <v>163</v>
      </c>
      <c r="I29" s="13" t="s">
        <v>251</v>
      </c>
      <c r="J29" s="14" t="s">
        <v>247</v>
      </c>
      <c r="K29" s="13" t="s">
        <v>280</v>
      </c>
      <c r="L29" s="74">
        <v>0.6</v>
      </c>
      <c r="M29" s="46">
        <v>0.4</v>
      </c>
      <c r="N29" s="13">
        <v>4</v>
      </c>
      <c r="O29" s="63" t="s">
        <v>334</v>
      </c>
      <c r="P29" s="40">
        <v>18</v>
      </c>
      <c r="Q29" s="14" t="s">
        <v>243</v>
      </c>
      <c r="R29" s="14" t="s">
        <v>344</v>
      </c>
      <c r="S29" s="14"/>
      <c r="T29" s="14" t="s">
        <v>350</v>
      </c>
      <c r="U29" s="15" t="s">
        <v>353</v>
      </c>
      <c r="V29" s="79">
        <f t="shared" si="0"/>
        <v>0.25</v>
      </c>
      <c r="W29" s="79">
        <f t="shared" si="1"/>
        <v>0.15</v>
      </c>
      <c r="X29" s="79">
        <f t="shared" si="2"/>
        <v>0.4</v>
      </c>
      <c r="Y29" s="71">
        <f t="shared" si="3"/>
        <v>0.36</v>
      </c>
      <c r="Z29" s="80">
        <f t="shared" si="4"/>
        <v>0.4</v>
      </c>
      <c r="AA29" s="85">
        <v>3</v>
      </c>
      <c r="AB29" s="63" t="s">
        <v>334</v>
      </c>
      <c r="AC29" s="14" t="s">
        <v>367</v>
      </c>
      <c r="AD29" s="13" t="s">
        <v>244</v>
      </c>
      <c r="AE29" s="13" t="s">
        <v>245</v>
      </c>
    </row>
    <row r="30" spans="2:32" ht="133.5" customHeight="1" x14ac:dyDescent="0.25">
      <c r="B30" s="133"/>
      <c r="C30" s="133"/>
      <c r="D30" s="40" t="s">
        <v>13</v>
      </c>
      <c r="E30" s="40" t="s">
        <v>55</v>
      </c>
      <c r="F30" s="40">
        <v>19</v>
      </c>
      <c r="G30" s="14" t="s">
        <v>250</v>
      </c>
      <c r="H30" s="13" t="s">
        <v>163</v>
      </c>
      <c r="I30" s="13" t="s">
        <v>249</v>
      </c>
      <c r="J30" s="14" t="s">
        <v>248</v>
      </c>
      <c r="K30" s="13" t="s">
        <v>280</v>
      </c>
      <c r="L30" s="74">
        <v>0.6</v>
      </c>
      <c r="M30" s="46">
        <v>0.4</v>
      </c>
      <c r="N30" s="13">
        <v>4</v>
      </c>
      <c r="O30" s="63" t="s">
        <v>334</v>
      </c>
      <c r="P30" s="40">
        <v>19</v>
      </c>
      <c r="Q30" s="13" t="s">
        <v>241</v>
      </c>
      <c r="R30" s="14" t="s">
        <v>344</v>
      </c>
      <c r="S30" s="13"/>
      <c r="T30" s="13" t="s">
        <v>350</v>
      </c>
      <c r="U30" s="15" t="s">
        <v>353</v>
      </c>
      <c r="V30" s="79">
        <f t="shared" si="0"/>
        <v>0.25</v>
      </c>
      <c r="W30" s="79">
        <f t="shared" si="1"/>
        <v>0.15</v>
      </c>
      <c r="X30" s="79">
        <f t="shared" si="2"/>
        <v>0.4</v>
      </c>
      <c r="Y30" s="71">
        <f t="shared" si="3"/>
        <v>0.36</v>
      </c>
      <c r="Z30" s="80">
        <f t="shared" si="4"/>
        <v>0.4</v>
      </c>
      <c r="AA30" s="85">
        <v>3</v>
      </c>
      <c r="AB30" s="63" t="s">
        <v>334</v>
      </c>
      <c r="AC30" s="13" t="s">
        <v>367</v>
      </c>
      <c r="AD30" s="13" t="s">
        <v>244</v>
      </c>
      <c r="AE30" s="13" t="s">
        <v>245</v>
      </c>
    </row>
    <row r="31" spans="2:32" s="18" customFormat="1" ht="273.75" customHeight="1" x14ac:dyDescent="0.25">
      <c r="B31" s="134" t="s">
        <v>3</v>
      </c>
      <c r="C31" s="134" t="s">
        <v>14</v>
      </c>
      <c r="D31" s="33" t="s">
        <v>15</v>
      </c>
      <c r="E31" s="33" t="s">
        <v>56</v>
      </c>
      <c r="F31" s="98">
        <v>20</v>
      </c>
      <c r="G31" s="14" t="s">
        <v>93</v>
      </c>
      <c r="H31" s="38" t="s">
        <v>162</v>
      </c>
      <c r="I31" s="13" t="s">
        <v>166</v>
      </c>
      <c r="J31" s="14" t="s">
        <v>94</v>
      </c>
      <c r="K31" s="39" t="s">
        <v>279</v>
      </c>
      <c r="L31" s="74">
        <v>0.6</v>
      </c>
      <c r="M31" s="46">
        <v>0.6</v>
      </c>
      <c r="N31" s="13">
        <v>4</v>
      </c>
      <c r="O31" s="63" t="s">
        <v>334</v>
      </c>
      <c r="P31" s="98">
        <v>20</v>
      </c>
      <c r="Q31" s="14" t="s">
        <v>145</v>
      </c>
      <c r="R31" s="14" t="s">
        <v>344</v>
      </c>
      <c r="S31" s="14"/>
      <c r="T31" s="14" t="s">
        <v>350</v>
      </c>
      <c r="U31" s="15" t="s">
        <v>353</v>
      </c>
      <c r="V31" s="79">
        <f t="shared" si="0"/>
        <v>0.25</v>
      </c>
      <c r="W31" s="79">
        <f t="shared" si="1"/>
        <v>0.15</v>
      </c>
      <c r="X31" s="79">
        <f t="shared" si="2"/>
        <v>0.4</v>
      </c>
      <c r="Y31" s="71">
        <f t="shared" si="3"/>
        <v>0.36</v>
      </c>
      <c r="Z31" s="80">
        <f t="shared" si="4"/>
        <v>0.6</v>
      </c>
      <c r="AA31" s="85">
        <v>4</v>
      </c>
      <c r="AB31" s="63" t="s">
        <v>334</v>
      </c>
      <c r="AC31" s="14" t="s">
        <v>367</v>
      </c>
      <c r="AD31" s="14" t="s">
        <v>146</v>
      </c>
      <c r="AE31" s="14" t="s">
        <v>146</v>
      </c>
      <c r="AF31" s="9"/>
    </row>
    <row r="32" spans="2:32" s="18" customFormat="1" ht="182.25" customHeight="1" x14ac:dyDescent="0.25">
      <c r="B32" s="135"/>
      <c r="C32" s="135"/>
      <c r="D32" s="33" t="s">
        <v>88</v>
      </c>
      <c r="E32" s="33" t="s">
        <v>56</v>
      </c>
      <c r="F32" s="33">
        <v>21</v>
      </c>
      <c r="G32" s="14" t="s">
        <v>89</v>
      </c>
      <c r="H32" s="14" t="s">
        <v>163</v>
      </c>
      <c r="I32" s="13" t="s">
        <v>180</v>
      </c>
      <c r="J32" s="14" t="s">
        <v>90</v>
      </c>
      <c r="K32" s="13" t="s">
        <v>280</v>
      </c>
      <c r="L32" s="74">
        <v>0.6</v>
      </c>
      <c r="M32" s="46">
        <v>0.6</v>
      </c>
      <c r="N32" s="13">
        <v>4</v>
      </c>
      <c r="O32" s="63" t="s">
        <v>334</v>
      </c>
      <c r="P32" s="33">
        <v>21</v>
      </c>
      <c r="Q32" s="14" t="s">
        <v>147</v>
      </c>
      <c r="R32" s="14" t="s">
        <v>344</v>
      </c>
      <c r="S32" s="14"/>
      <c r="T32" s="14" t="s">
        <v>350</v>
      </c>
      <c r="U32" s="15" t="s">
        <v>353</v>
      </c>
      <c r="V32" s="79">
        <f t="shared" si="0"/>
        <v>0.25</v>
      </c>
      <c r="W32" s="79">
        <f t="shared" si="1"/>
        <v>0.15</v>
      </c>
      <c r="X32" s="79">
        <f t="shared" si="2"/>
        <v>0.4</v>
      </c>
      <c r="Y32" s="71">
        <f t="shared" si="3"/>
        <v>0.36</v>
      </c>
      <c r="Z32" s="80">
        <f t="shared" si="4"/>
        <v>0.6</v>
      </c>
      <c r="AA32" s="85">
        <v>4</v>
      </c>
      <c r="AB32" s="63" t="s">
        <v>334</v>
      </c>
      <c r="AC32" s="14" t="s">
        <v>367</v>
      </c>
      <c r="AD32" s="14" t="s">
        <v>148</v>
      </c>
      <c r="AE32" s="14" t="s">
        <v>148</v>
      </c>
      <c r="AF32" s="9"/>
    </row>
    <row r="33" spans="2:32" s="18" customFormat="1" ht="182.25" customHeight="1" x14ac:dyDescent="0.25">
      <c r="B33" s="135"/>
      <c r="C33" s="136"/>
      <c r="D33" s="33" t="s">
        <v>87</v>
      </c>
      <c r="E33" s="33" t="s">
        <v>56</v>
      </c>
      <c r="F33" s="98">
        <v>22</v>
      </c>
      <c r="G33" s="14" t="s">
        <v>91</v>
      </c>
      <c r="H33" s="14" t="s">
        <v>163</v>
      </c>
      <c r="I33" s="13" t="s">
        <v>179</v>
      </c>
      <c r="J33" s="14" t="s">
        <v>149</v>
      </c>
      <c r="K33" s="13" t="s">
        <v>280</v>
      </c>
      <c r="L33" s="74">
        <v>0.6</v>
      </c>
      <c r="M33" s="46">
        <v>0.6</v>
      </c>
      <c r="N33" s="13">
        <v>4</v>
      </c>
      <c r="O33" s="63" t="s">
        <v>334</v>
      </c>
      <c r="P33" s="98">
        <v>22</v>
      </c>
      <c r="Q33" s="14" t="s">
        <v>345</v>
      </c>
      <c r="R33" s="14" t="s">
        <v>344</v>
      </c>
      <c r="S33" s="14"/>
      <c r="T33" s="14" t="s">
        <v>350</v>
      </c>
      <c r="U33" s="15" t="s">
        <v>353</v>
      </c>
      <c r="V33" s="79">
        <f t="shared" si="0"/>
        <v>0.25</v>
      </c>
      <c r="W33" s="79">
        <f t="shared" si="1"/>
        <v>0.15</v>
      </c>
      <c r="X33" s="79">
        <f t="shared" si="2"/>
        <v>0.4</v>
      </c>
      <c r="Y33" s="71">
        <f t="shared" si="3"/>
        <v>0.36</v>
      </c>
      <c r="Z33" s="80">
        <f t="shared" si="4"/>
        <v>0.6</v>
      </c>
      <c r="AA33" s="85">
        <v>4</v>
      </c>
      <c r="AB33" s="63" t="s">
        <v>334</v>
      </c>
      <c r="AC33" s="14" t="s">
        <v>367</v>
      </c>
      <c r="AD33" s="13" t="s">
        <v>92</v>
      </c>
      <c r="AE33" s="13" t="s">
        <v>92</v>
      </c>
      <c r="AF33" s="9"/>
    </row>
    <row r="34" spans="2:32" s="18" customFormat="1" ht="270" customHeight="1" x14ac:dyDescent="0.25">
      <c r="B34" s="135"/>
      <c r="C34" s="134" t="s">
        <v>16</v>
      </c>
      <c r="D34" s="33" t="s">
        <v>224</v>
      </c>
      <c r="E34" s="33" t="s">
        <v>7</v>
      </c>
      <c r="F34" s="33">
        <v>23</v>
      </c>
      <c r="G34" s="14" t="s">
        <v>274</v>
      </c>
      <c r="H34" s="13" t="s">
        <v>163</v>
      </c>
      <c r="I34" s="13" t="s">
        <v>273</v>
      </c>
      <c r="J34" s="14" t="s">
        <v>275</v>
      </c>
      <c r="K34" s="13" t="s">
        <v>280</v>
      </c>
      <c r="L34" s="74">
        <v>0.6</v>
      </c>
      <c r="M34" s="46">
        <v>0.6</v>
      </c>
      <c r="N34" s="13">
        <v>4</v>
      </c>
      <c r="O34" s="63" t="s">
        <v>334</v>
      </c>
      <c r="P34" s="33">
        <v>23</v>
      </c>
      <c r="Q34" s="14" t="s">
        <v>346</v>
      </c>
      <c r="R34" s="14" t="s">
        <v>344</v>
      </c>
      <c r="S34" s="14"/>
      <c r="T34" s="14" t="s">
        <v>350</v>
      </c>
      <c r="U34" s="15" t="s">
        <v>354</v>
      </c>
      <c r="V34" s="79">
        <f t="shared" si="0"/>
        <v>0.25</v>
      </c>
      <c r="W34" s="79">
        <f t="shared" si="1"/>
        <v>0.25</v>
      </c>
      <c r="X34" s="79">
        <f t="shared" si="2"/>
        <v>0.5</v>
      </c>
      <c r="Y34" s="71">
        <f t="shared" si="3"/>
        <v>0.3</v>
      </c>
      <c r="Z34" s="80">
        <f t="shared" si="4"/>
        <v>0.6</v>
      </c>
      <c r="AA34" s="85">
        <v>3</v>
      </c>
      <c r="AB34" s="63" t="s">
        <v>334</v>
      </c>
      <c r="AC34" s="14" t="s">
        <v>367</v>
      </c>
      <c r="AD34" s="14" t="s">
        <v>276</v>
      </c>
      <c r="AE34" s="13" t="s">
        <v>277</v>
      </c>
      <c r="AF34" s="9"/>
    </row>
    <row r="35" spans="2:32" s="18" customFormat="1" ht="182.25" customHeight="1" x14ac:dyDescent="0.25">
      <c r="B35" s="135"/>
      <c r="C35" s="135"/>
      <c r="D35" s="33" t="s">
        <v>224</v>
      </c>
      <c r="E35" s="33" t="s">
        <v>7</v>
      </c>
      <c r="F35" s="33">
        <v>24</v>
      </c>
      <c r="G35" s="14" t="s">
        <v>260</v>
      </c>
      <c r="H35" s="39" t="s">
        <v>162</v>
      </c>
      <c r="I35" s="13" t="s">
        <v>258</v>
      </c>
      <c r="J35" s="14" t="s">
        <v>259</v>
      </c>
      <c r="K35" s="39" t="s">
        <v>279</v>
      </c>
      <c r="L35" s="74">
        <v>0.6</v>
      </c>
      <c r="M35" s="46">
        <v>0.6</v>
      </c>
      <c r="N35" s="13">
        <v>4</v>
      </c>
      <c r="O35" s="63" t="s">
        <v>334</v>
      </c>
      <c r="P35" s="33">
        <v>24</v>
      </c>
      <c r="Q35" s="13" t="s">
        <v>261</v>
      </c>
      <c r="R35" s="13"/>
      <c r="S35" s="13" t="s">
        <v>344</v>
      </c>
      <c r="T35" s="13" t="s">
        <v>349</v>
      </c>
      <c r="U35" s="17" t="s">
        <v>353</v>
      </c>
      <c r="V35" s="79">
        <f t="shared" si="0"/>
        <v>0.15</v>
      </c>
      <c r="W35" s="79">
        <f t="shared" si="1"/>
        <v>0.15</v>
      </c>
      <c r="X35" s="79">
        <f t="shared" si="2"/>
        <v>0.3</v>
      </c>
      <c r="Y35" s="71">
        <f t="shared" si="3"/>
        <v>0.6</v>
      </c>
      <c r="Z35" s="80">
        <f t="shared" si="4"/>
        <v>0.42</v>
      </c>
      <c r="AA35" s="85">
        <v>4</v>
      </c>
      <c r="AB35" s="63" t="s">
        <v>334</v>
      </c>
      <c r="AC35" s="13" t="s">
        <v>367</v>
      </c>
      <c r="AD35" s="13" t="s">
        <v>278</v>
      </c>
      <c r="AE35" s="13" t="s">
        <v>277</v>
      </c>
      <c r="AF35" s="9"/>
    </row>
    <row r="36" spans="2:32" s="18" customFormat="1" ht="182.25" customHeight="1" x14ac:dyDescent="0.25">
      <c r="B36" s="135"/>
      <c r="C36" s="135"/>
      <c r="D36" s="33" t="s">
        <v>61</v>
      </c>
      <c r="E36" s="33" t="s">
        <v>64</v>
      </c>
      <c r="F36" s="98">
        <v>25</v>
      </c>
      <c r="G36" s="13" t="s">
        <v>100</v>
      </c>
      <c r="H36" s="13" t="s">
        <v>163</v>
      </c>
      <c r="I36" s="13" t="s">
        <v>120</v>
      </c>
      <c r="J36" s="13" t="s">
        <v>99</v>
      </c>
      <c r="K36" s="13" t="s">
        <v>281</v>
      </c>
      <c r="L36" s="74">
        <v>0.6</v>
      </c>
      <c r="M36" s="46">
        <v>0.6</v>
      </c>
      <c r="N36" s="13">
        <v>4</v>
      </c>
      <c r="O36" s="63" t="s">
        <v>334</v>
      </c>
      <c r="P36" s="98">
        <v>25</v>
      </c>
      <c r="Q36" s="13" t="s">
        <v>347</v>
      </c>
      <c r="R36" s="13" t="s">
        <v>344</v>
      </c>
      <c r="S36" s="13"/>
      <c r="T36" s="13" t="s">
        <v>350</v>
      </c>
      <c r="U36" s="17" t="s">
        <v>353</v>
      </c>
      <c r="V36" s="79">
        <f t="shared" si="0"/>
        <v>0.25</v>
      </c>
      <c r="W36" s="79">
        <f t="shared" si="1"/>
        <v>0.15</v>
      </c>
      <c r="X36" s="79">
        <f t="shared" si="2"/>
        <v>0.4</v>
      </c>
      <c r="Y36" s="71">
        <f t="shared" si="3"/>
        <v>0.36</v>
      </c>
      <c r="Z36" s="80">
        <f t="shared" si="4"/>
        <v>0.6</v>
      </c>
      <c r="AA36" s="85">
        <v>4</v>
      </c>
      <c r="AB36" s="63" t="s">
        <v>334</v>
      </c>
      <c r="AC36" s="13" t="s">
        <v>367</v>
      </c>
      <c r="AD36" s="13" t="s">
        <v>222</v>
      </c>
      <c r="AE36" s="15" t="s">
        <v>223</v>
      </c>
      <c r="AF36" s="9"/>
    </row>
    <row r="37" spans="2:32" s="18" customFormat="1" ht="182.25" customHeight="1" x14ac:dyDescent="0.25">
      <c r="B37" s="135"/>
      <c r="C37" s="135"/>
      <c r="D37" s="33" t="s">
        <v>61</v>
      </c>
      <c r="E37" s="33" t="s">
        <v>64</v>
      </c>
      <c r="F37" s="98">
        <v>26</v>
      </c>
      <c r="G37" s="14" t="s">
        <v>177</v>
      </c>
      <c r="H37" s="14" t="s">
        <v>163</v>
      </c>
      <c r="I37" s="13" t="s">
        <v>178</v>
      </c>
      <c r="J37" s="14" t="s">
        <v>181</v>
      </c>
      <c r="K37" s="13" t="s">
        <v>280</v>
      </c>
      <c r="L37" s="74">
        <v>0.6</v>
      </c>
      <c r="M37" s="46">
        <v>0.6</v>
      </c>
      <c r="N37" s="13">
        <v>4</v>
      </c>
      <c r="O37" s="63" t="s">
        <v>334</v>
      </c>
      <c r="P37" s="98">
        <v>26</v>
      </c>
      <c r="Q37" s="14" t="s">
        <v>182</v>
      </c>
      <c r="R37" s="13" t="s">
        <v>344</v>
      </c>
      <c r="S37" s="14"/>
      <c r="T37" s="14" t="s">
        <v>350</v>
      </c>
      <c r="U37" s="15" t="s">
        <v>353</v>
      </c>
      <c r="V37" s="79">
        <f t="shared" si="0"/>
        <v>0.25</v>
      </c>
      <c r="W37" s="79">
        <f t="shared" si="1"/>
        <v>0.15</v>
      </c>
      <c r="X37" s="79">
        <f t="shared" si="2"/>
        <v>0.4</v>
      </c>
      <c r="Y37" s="71">
        <f t="shared" si="3"/>
        <v>0.36</v>
      </c>
      <c r="Z37" s="80">
        <f t="shared" si="4"/>
        <v>0.6</v>
      </c>
      <c r="AA37" s="85">
        <v>4</v>
      </c>
      <c r="AB37" s="63" t="s">
        <v>334</v>
      </c>
      <c r="AC37" s="14" t="s">
        <v>367</v>
      </c>
      <c r="AD37" s="13" t="s">
        <v>183</v>
      </c>
      <c r="AE37" s="13" t="s">
        <v>184</v>
      </c>
      <c r="AF37" s="9"/>
    </row>
    <row r="38" spans="2:32" s="18" customFormat="1" ht="182.25" customHeight="1" x14ac:dyDescent="0.25">
      <c r="B38" s="135"/>
      <c r="C38" s="135"/>
      <c r="D38" s="33" t="s">
        <v>17</v>
      </c>
      <c r="E38" s="33" t="s">
        <v>57</v>
      </c>
      <c r="F38" s="33">
        <v>27</v>
      </c>
      <c r="G38" s="14" t="s">
        <v>218</v>
      </c>
      <c r="H38" s="13" t="s">
        <v>163</v>
      </c>
      <c r="I38" s="13" t="s">
        <v>219</v>
      </c>
      <c r="J38" s="14" t="s">
        <v>220</v>
      </c>
      <c r="K38" s="13" t="s">
        <v>281</v>
      </c>
      <c r="L38" s="74">
        <v>0.6</v>
      </c>
      <c r="M38" s="46">
        <v>0.6</v>
      </c>
      <c r="N38" s="13">
        <v>4</v>
      </c>
      <c r="O38" s="63" t="s">
        <v>334</v>
      </c>
      <c r="P38" s="33">
        <v>27</v>
      </c>
      <c r="Q38" s="14" t="s">
        <v>348</v>
      </c>
      <c r="R38" s="14" t="s">
        <v>344</v>
      </c>
      <c r="S38" s="14"/>
      <c r="T38" s="14" t="s">
        <v>350</v>
      </c>
      <c r="U38" s="15" t="s">
        <v>354</v>
      </c>
      <c r="V38" s="79">
        <f t="shared" si="0"/>
        <v>0.25</v>
      </c>
      <c r="W38" s="79">
        <f t="shared" si="1"/>
        <v>0.25</v>
      </c>
      <c r="X38" s="79">
        <f t="shared" si="2"/>
        <v>0.5</v>
      </c>
      <c r="Y38" s="71">
        <f t="shared" si="3"/>
        <v>0.3</v>
      </c>
      <c r="Z38" s="80">
        <f t="shared" si="4"/>
        <v>0.6</v>
      </c>
      <c r="AA38" s="85">
        <v>3</v>
      </c>
      <c r="AB38" s="63" t="s">
        <v>334</v>
      </c>
      <c r="AC38" s="14" t="s">
        <v>367</v>
      </c>
      <c r="AD38" s="13" t="s">
        <v>221</v>
      </c>
      <c r="AE38" s="13" t="s">
        <v>173</v>
      </c>
      <c r="AF38" s="9"/>
    </row>
    <row r="39" spans="2:32" s="18" customFormat="1" ht="259.5" customHeight="1" x14ac:dyDescent="0.25">
      <c r="B39" s="135"/>
      <c r="C39" s="135"/>
      <c r="D39" s="33" t="s">
        <v>17</v>
      </c>
      <c r="E39" s="33" t="s">
        <v>57</v>
      </c>
      <c r="F39" s="33">
        <v>28</v>
      </c>
      <c r="G39" s="14" t="s">
        <v>267</v>
      </c>
      <c r="H39" s="13" t="s">
        <v>163</v>
      </c>
      <c r="I39" s="13" t="s">
        <v>225</v>
      </c>
      <c r="J39" s="14" t="s">
        <v>268</v>
      </c>
      <c r="K39" s="13" t="s">
        <v>281</v>
      </c>
      <c r="L39" s="74">
        <v>0.6</v>
      </c>
      <c r="M39" s="46">
        <v>0.6</v>
      </c>
      <c r="N39" s="13">
        <v>4</v>
      </c>
      <c r="O39" s="63" t="s">
        <v>334</v>
      </c>
      <c r="P39" s="33">
        <v>28</v>
      </c>
      <c r="Q39" s="13" t="s">
        <v>269</v>
      </c>
      <c r="R39" s="14" t="s">
        <v>344</v>
      </c>
      <c r="S39" s="13"/>
      <c r="T39" s="13" t="s">
        <v>350</v>
      </c>
      <c r="U39" s="17" t="s">
        <v>354</v>
      </c>
      <c r="V39" s="79">
        <f t="shared" si="0"/>
        <v>0.25</v>
      </c>
      <c r="W39" s="79">
        <f t="shared" si="1"/>
        <v>0.25</v>
      </c>
      <c r="X39" s="79">
        <f t="shared" si="2"/>
        <v>0.5</v>
      </c>
      <c r="Y39" s="71">
        <f t="shared" si="3"/>
        <v>0.3</v>
      </c>
      <c r="Z39" s="80">
        <f t="shared" si="4"/>
        <v>0.6</v>
      </c>
      <c r="AA39" s="85">
        <v>3</v>
      </c>
      <c r="AB39" s="63" t="s">
        <v>334</v>
      </c>
      <c r="AC39" s="13" t="s">
        <v>367</v>
      </c>
      <c r="AD39" s="14" t="s">
        <v>270</v>
      </c>
      <c r="AE39" s="13" t="s">
        <v>271</v>
      </c>
      <c r="AF39" s="9"/>
    </row>
    <row r="40" spans="2:32" s="18" customFormat="1" ht="253.5" customHeight="1" x14ac:dyDescent="0.25">
      <c r="B40" s="135"/>
      <c r="C40" s="136"/>
      <c r="D40" s="33" t="s">
        <v>17</v>
      </c>
      <c r="E40" s="33" t="s">
        <v>57</v>
      </c>
      <c r="F40" s="33">
        <v>29</v>
      </c>
      <c r="G40" s="14" t="s">
        <v>263</v>
      </c>
      <c r="H40" s="13" t="s">
        <v>163</v>
      </c>
      <c r="I40" s="13" t="s">
        <v>262</v>
      </c>
      <c r="J40" s="14" t="s">
        <v>264</v>
      </c>
      <c r="K40" s="13" t="s">
        <v>281</v>
      </c>
      <c r="L40" s="74">
        <v>0.6</v>
      </c>
      <c r="M40" s="46">
        <v>0.6</v>
      </c>
      <c r="N40" s="13">
        <v>4</v>
      </c>
      <c r="O40" s="63" t="s">
        <v>334</v>
      </c>
      <c r="P40" s="33">
        <v>29</v>
      </c>
      <c r="Q40" s="13" t="s">
        <v>265</v>
      </c>
      <c r="R40" s="13" t="s">
        <v>344</v>
      </c>
      <c r="S40" s="13"/>
      <c r="T40" s="13" t="s">
        <v>350</v>
      </c>
      <c r="U40" s="17" t="s">
        <v>353</v>
      </c>
      <c r="V40" s="79">
        <f t="shared" si="0"/>
        <v>0.25</v>
      </c>
      <c r="W40" s="79">
        <f t="shared" si="1"/>
        <v>0.15</v>
      </c>
      <c r="X40" s="79">
        <f t="shared" si="2"/>
        <v>0.4</v>
      </c>
      <c r="Y40" s="71">
        <f t="shared" si="3"/>
        <v>0.36</v>
      </c>
      <c r="Z40" s="80">
        <f t="shared" si="4"/>
        <v>0.6</v>
      </c>
      <c r="AA40" s="85">
        <v>4</v>
      </c>
      <c r="AB40" s="63" t="s">
        <v>334</v>
      </c>
      <c r="AC40" s="13" t="s">
        <v>367</v>
      </c>
      <c r="AD40" s="14" t="s">
        <v>266</v>
      </c>
      <c r="AE40" s="13"/>
      <c r="AF40" s="9"/>
    </row>
    <row r="41" spans="2:32" s="18" customFormat="1" ht="141" customHeight="1" x14ac:dyDescent="0.25">
      <c r="B41" s="135"/>
      <c r="C41" s="134" t="s">
        <v>18</v>
      </c>
      <c r="D41" s="33" t="s">
        <v>167</v>
      </c>
      <c r="E41" s="33" t="s">
        <v>56</v>
      </c>
      <c r="F41" s="98">
        <v>30</v>
      </c>
      <c r="G41" s="14" t="s">
        <v>168</v>
      </c>
      <c r="H41" s="38" t="s">
        <v>162</v>
      </c>
      <c r="I41" s="13" t="s">
        <v>170</v>
      </c>
      <c r="J41" s="14" t="s">
        <v>169</v>
      </c>
      <c r="K41" s="39" t="s">
        <v>279</v>
      </c>
      <c r="L41" s="74">
        <v>0.6</v>
      </c>
      <c r="M41" s="46">
        <v>0.6</v>
      </c>
      <c r="N41" s="13">
        <v>4</v>
      </c>
      <c r="O41" s="63" t="s">
        <v>334</v>
      </c>
      <c r="P41" s="98">
        <v>30</v>
      </c>
      <c r="Q41" s="14" t="s">
        <v>171</v>
      </c>
      <c r="R41" s="14" t="s">
        <v>344</v>
      </c>
      <c r="S41" s="14"/>
      <c r="T41" s="14" t="s">
        <v>350</v>
      </c>
      <c r="U41" s="15" t="s">
        <v>353</v>
      </c>
      <c r="V41" s="79">
        <f t="shared" si="0"/>
        <v>0.25</v>
      </c>
      <c r="W41" s="79">
        <f t="shared" si="1"/>
        <v>0.15</v>
      </c>
      <c r="X41" s="79">
        <f t="shared" si="2"/>
        <v>0.4</v>
      </c>
      <c r="Y41" s="71">
        <f t="shared" si="3"/>
        <v>0.36</v>
      </c>
      <c r="Z41" s="80">
        <f t="shared" si="4"/>
        <v>0.6</v>
      </c>
      <c r="AA41" s="85">
        <v>4</v>
      </c>
      <c r="AB41" s="63" t="s">
        <v>334</v>
      </c>
      <c r="AC41" s="14" t="s">
        <v>367</v>
      </c>
      <c r="AD41" s="14" t="s">
        <v>172</v>
      </c>
      <c r="AE41" s="14" t="s">
        <v>173</v>
      </c>
      <c r="AF41" s="9"/>
    </row>
    <row r="42" spans="2:32" s="18" customFormat="1" ht="182.25" customHeight="1" x14ac:dyDescent="0.25">
      <c r="B42" s="135"/>
      <c r="C42" s="135"/>
      <c r="D42" s="33" t="s">
        <v>167</v>
      </c>
      <c r="E42" s="33" t="s">
        <v>56</v>
      </c>
      <c r="F42" s="98">
        <v>31</v>
      </c>
      <c r="G42" s="14" t="s">
        <v>85</v>
      </c>
      <c r="H42" s="14" t="s">
        <v>163</v>
      </c>
      <c r="I42" s="13" t="s">
        <v>84</v>
      </c>
      <c r="J42" s="14" t="s">
        <v>86</v>
      </c>
      <c r="K42" s="13" t="s">
        <v>31</v>
      </c>
      <c r="L42" s="46">
        <v>0.4</v>
      </c>
      <c r="M42" s="46">
        <v>0.8</v>
      </c>
      <c r="N42" s="13">
        <v>6</v>
      </c>
      <c r="O42" s="49" t="s">
        <v>312</v>
      </c>
      <c r="P42" s="98">
        <v>31</v>
      </c>
      <c r="Q42" s="14" t="s">
        <v>174</v>
      </c>
      <c r="R42" s="14"/>
      <c r="S42" s="14" t="s">
        <v>344</v>
      </c>
      <c r="T42" s="14" t="s">
        <v>351</v>
      </c>
      <c r="U42" s="15" t="s">
        <v>353</v>
      </c>
      <c r="V42" s="79">
        <f t="shared" si="0"/>
        <v>0.1</v>
      </c>
      <c r="W42" s="79">
        <f t="shared" si="1"/>
        <v>0.15</v>
      </c>
      <c r="X42" s="79">
        <f t="shared" si="2"/>
        <v>0.25</v>
      </c>
      <c r="Y42" s="71">
        <f t="shared" si="3"/>
        <v>0.4</v>
      </c>
      <c r="Z42" s="80">
        <f t="shared" si="4"/>
        <v>0.60000000000000009</v>
      </c>
      <c r="AA42" s="85">
        <v>4</v>
      </c>
      <c r="AB42" s="63" t="s">
        <v>334</v>
      </c>
      <c r="AC42" s="14" t="s">
        <v>368</v>
      </c>
      <c r="AD42" s="14" t="s">
        <v>175</v>
      </c>
      <c r="AE42" s="14" t="s">
        <v>176</v>
      </c>
      <c r="AF42" s="9"/>
    </row>
    <row r="43" spans="2:32" s="18" customFormat="1" ht="222" customHeight="1" x14ac:dyDescent="0.25">
      <c r="B43" s="135"/>
      <c r="C43" s="136"/>
      <c r="D43" s="33" t="s">
        <v>189</v>
      </c>
      <c r="E43" s="33" t="s">
        <v>56</v>
      </c>
      <c r="F43" s="98">
        <v>32</v>
      </c>
      <c r="G43" s="14" t="s">
        <v>185</v>
      </c>
      <c r="H43" s="38" t="s">
        <v>162</v>
      </c>
      <c r="I43" s="13" t="s">
        <v>186</v>
      </c>
      <c r="J43" s="14" t="s">
        <v>83</v>
      </c>
      <c r="K43" s="39" t="s">
        <v>279</v>
      </c>
      <c r="L43" s="74">
        <v>0.6</v>
      </c>
      <c r="M43" s="74">
        <v>0.6</v>
      </c>
      <c r="N43" s="13">
        <v>4</v>
      </c>
      <c r="O43" s="63" t="s">
        <v>334</v>
      </c>
      <c r="P43" s="98">
        <v>32</v>
      </c>
      <c r="Q43" s="14" t="s">
        <v>188</v>
      </c>
      <c r="R43" s="14" t="s">
        <v>344</v>
      </c>
      <c r="S43" s="14"/>
      <c r="T43" s="14" t="s">
        <v>350</v>
      </c>
      <c r="U43" s="15" t="s">
        <v>353</v>
      </c>
      <c r="V43" s="79">
        <f t="shared" si="0"/>
        <v>0.25</v>
      </c>
      <c r="W43" s="79">
        <f t="shared" si="1"/>
        <v>0.15</v>
      </c>
      <c r="X43" s="79">
        <f t="shared" si="2"/>
        <v>0.4</v>
      </c>
      <c r="Y43" s="71">
        <f t="shared" si="3"/>
        <v>0.36</v>
      </c>
      <c r="Z43" s="80">
        <f t="shared" si="4"/>
        <v>0.6</v>
      </c>
      <c r="AA43" s="85">
        <v>4</v>
      </c>
      <c r="AB43" s="63" t="s">
        <v>334</v>
      </c>
      <c r="AC43" s="14" t="s">
        <v>367</v>
      </c>
      <c r="AD43" s="14" t="s">
        <v>187</v>
      </c>
      <c r="AE43" s="14" t="s">
        <v>173</v>
      </c>
      <c r="AF43" s="9"/>
    </row>
    <row r="44" spans="2:32" s="18" customFormat="1" ht="182.25" customHeight="1" x14ac:dyDescent="0.25">
      <c r="B44" s="135"/>
      <c r="C44" s="134" t="s">
        <v>4</v>
      </c>
      <c r="D44" s="33" t="s">
        <v>19</v>
      </c>
      <c r="E44" s="33" t="s">
        <v>56</v>
      </c>
      <c r="F44" s="33">
        <v>33</v>
      </c>
      <c r="G44" s="13" t="s">
        <v>75</v>
      </c>
      <c r="H44" s="13" t="s">
        <v>163</v>
      </c>
      <c r="I44" s="13" t="s">
        <v>150</v>
      </c>
      <c r="J44" s="14" t="s">
        <v>151</v>
      </c>
      <c r="K44" s="13" t="s">
        <v>280</v>
      </c>
      <c r="L44" s="46">
        <v>0.6</v>
      </c>
      <c r="M44" s="46">
        <v>0.4</v>
      </c>
      <c r="N44" s="13">
        <v>4</v>
      </c>
      <c r="O44" s="63" t="s">
        <v>334</v>
      </c>
      <c r="P44" s="33">
        <v>33</v>
      </c>
      <c r="Q44" s="21" t="s">
        <v>154</v>
      </c>
      <c r="R44" s="21" t="s">
        <v>344</v>
      </c>
      <c r="S44" s="21"/>
      <c r="T44" s="21" t="s">
        <v>350</v>
      </c>
      <c r="U44" s="81" t="s">
        <v>353</v>
      </c>
      <c r="V44" s="79">
        <f t="shared" si="0"/>
        <v>0.25</v>
      </c>
      <c r="W44" s="79">
        <f t="shared" si="1"/>
        <v>0.15</v>
      </c>
      <c r="X44" s="79">
        <f t="shared" si="2"/>
        <v>0.4</v>
      </c>
      <c r="Y44" s="71">
        <f t="shared" si="3"/>
        <v>0.36</v>
      </c>
      <c r="Z44" s="80">
        <f t="shared" si="4"/>
        <v>0.4</v>
      </c>
      <c r="AA44" s="85">
        <v>3</v>
      </c>
      <c r="AB44" s="63" t="s">
        <v>334</v>
      </c>
      <c r="AC44" s="21" t="s">
        <v>367</v>
      </c>
      <c r="AD44" s="21" t="s">
        <v>152</v>
      </c>
      <c r="AE44" s="14" t="s">
        <v>153</v>
      </c>
      <c r="AF44" s="9"/>
    </row>
    <row r="45" spans="2:32" s="18" customFormat="1" ht="192" customHeight="1" x14ac:dyDescent="0.25">
      <c r="B45" s="135"/>
      <c r="C45" s="135"/>
      <c r="D45" s="33" t="s">
        <v>20</v>
      </c>
      <c r="E45" s="33" t="s">
        <v>56</v>
      </c>
      <c r="F45" s="33">
        <v>34</v>
      </c>
      <c r="G45" s="13" t="s">
        <v>190</v>
      </c>
      <c r="H45" s="39" t="s">
        <v>162</v>
      </c>
      <c r="I45" s="13" t="s">
        <v>193</v>
      </c>
      <c r="J45" s="14" t="s">
        <v>191</v>
      </c>
      <c r="K45" s="39" t="s">
        <v>279</v>
      </c>
      <c r="L45" s="74">
        <v>0.6</v>
      </c>
      <c r="M45" s="74">
        <v>0.6</v>
      </c>
      <c r="N45" s="13">
        <v>4</v>
      </c>
      <c r="O45" s="63" t="s">
        <v>334</v>
      </c>
      <c r="P45" s="33">
        <v>34</v>
      </c>
      <c r="Q45" s="14" t="s">
        <v>194</v>
      </c>
      <c r="R45" s="14" t="s">
        <v>344</v>
      </c>
      <c r="S45" s="14"/>
      <c r="T45" s="14" t="s">
        <v>350</v>
      </c>
      <c r="U45" s="15" t="s">
        <v>353</v>
      </c>
      <c r="V45" s="79">
        <f t="shared" si="0"/>
        <v>0.25</v>
      </c>
      <c r="W45" s="79">
        <f t="shared" si="1"/>
        <v>0.15</v>
      </c>
      <c r="X45" s="79">
        <f t="shared" si="2"/>
        <v>0.4</v>
      </c>
      <c r="Y45" s="71">
        <f t="shared" si="3"/>
        <v>0.36</v>
      </c>
      <c r="Z45" s="80">
        <f t="shared" si="4"/>
        <v>0.6</v>
      </c>
      <c r="AA45" s="85">
        <v>4</v>
      </c>
      <c r="AB45" s="63" t="s">
        <v>334</v>
      </c>
      <c r="AC45" s="14" t="s">
        <v>367</v>
      </c>
      <c r="AD45" s="14" t="s">
        <v>192</v>
      </c>
      <c r="AE45" s="14" t="s">
        <v>209</v>
      </c>
    </row>
    <row r="46" spans="2:32" s="18" customFormat="1" ht="182.25" customHeight="1" x14ac:dyDescent="0.25">
      <c r="B46" s="135"/>
      <c r="C46" s="135"/>
      <c r="D46" s="33" t="s">
        <v>21</v>
      </c>
      <c r="E46" s="33" t="s">
        <v>56</v>
      </c>
      <c r="F46" s="33">
        <v>35</v>
      </c>
      <c r="G46" s="13" t="s">
        <v>195</v>
      </c>
      <c r="H46" s="39" t="s">
        <v>162</v>
      </c>
      <c r="I46" s="13" t="s">
        <v>196</v>
      </c>
      <c r="J46" s="14" t="s">
        <v>197</v>
      </c>
      <c r="K46" s="39" t="s">
        <v>279</v>
      </c>
      <c r="L46" s="74">
        <v>0.6</v>
      </c>
      <c r="M46" s="46">
        <v>0.4</v>
      </c>
      <c r="N46" s="13">
        <v>4</v>
      </c>
      <c r="O46" s="63" t="s">
        <v>334</v>
      </c>
      <c r="P46" s="33">
        <v>35</v>
      </c>
      <c r="Q46" s="13" t="s">
        <v>98</v>
      </c>
      <c r="R46" s="13"/>
      <c r="S46" s="13" t="s">
        <v>344</v>
      </c>
      <c r="T46" s="13" t="s">
        <v>349</v>
      </c>
      <c r="U46" s="17" t="s">
        <v>353</v>
      </c>
      <c r="V46" s="79">
        <f t="shared" si="0"/>
        <v>0.15</v>
      </c>
      <c r="W46" s="79">
        <f t="shared" si="1"/>
        <v>0.15</v>
      </c>
      <c r="X46" s="79">
        <f t="shared" si="2"/>
        <v>0.3</v>
      </c>
      <c r="Y46" s="71">
        <f t="shared" si="3"/>
        <v>0.6</v>
      </c>
      <c r="Z46" s="80">
        <f t="shared" si="4"/>
        <v>0.28000000000000003</v>
      </c>
      <c r="AA46" s="85">
        <v>3</v>
      </c>
      <c r="AB46" s="63" t="s">
        <v>334</v>
      </c>
      <c r="AC46" s="13" t="s">
        <v>367</v>
      </c>
      <c r="AD46" s="13" t="s">
        <v>198</v>
      </c>
      <c r="AE46" s="13" t="s">
        <v>199</v>
      </c>
    </row>
    <row r="47" spans="2:32" s="18" customFormat="1" ht="182.25" customHeight="1" x14ac:dyDescent="0.25">
      <c r="B47" s="135"/>
      <c r="C47" s="135"/>
      <c r="D47" s="33" t="s">
        <v>21</v>
      </c>
      <c r="E47" s="33" t="s">
        <v>56</v>
      </c>
      <c r="F47" s="33">
        <v>36</v>
      </c>
      <c r="G47" s="13" t="s">
        <v>79</v>
      </c>
      <c r="H47" s="13" t="s">
        <v>163</v>
      </c>
      <c r="I47" s="13" t="s">
        <v>200</v>
      </c>
      <c r="J47" s="14" t="s">
        <v>201</v>
      </c>
      <c r="K47" s="13" t="s">
        <v>280</v>
      </c>
      <c r="L47" s="74">
        <v>0.6</v>
      </c>
      <c r="M47" s="46">
        <v>0.4</v>
      </c>
      <c r="N47" s="13">
        <v>4</v>
      </c>
      <c r="O47" s="63" t="s">
        <v>334</v>
      </c>
      <c r="P47" s="33">
        <v>36</v>
      </c>
      <c r="Q47" s="14" t="s">
        <v>202</v>
      </c>
      <c r="R47" s="14"/>
      <c r="S47" s="13" t="s">
        <v>344</v>
      </c>
      <c r="T47" s="13" t="s">
        <v>349</v>
      </c>
      <c r="U47" s="17" t="s">
        <v>353</v>
      </c>
      <c r="V47" s="79">
        <f t="shared" si="0"/>
        <v>0.15</v>
      </c>
      <c r="W47" s="79">
        <f t="shared" si="1"/>
        <v>0.15</v>
      </c>
      <c r="X47" s="79">
        <f t="shared" si="2"/>
        <v>0.3</v>
      </c>
      <c r="Y47" s="71">
        <f t="shared" si="3"/>
        <v>0.6</v>
      </c>
      <c r="Z47" s="80">
        <f t="shared" si="4"/>
        <v>0.28000000000000003</v>
      </c>
      <c r="AA47" s="85">
        <v>3</v>
      </c>
      <c r="AB47" s="63" t="s">
        <v>334</v>
      </c>
      <c r="AC47" s="14" t="s">
        <v>367</v>
      </c>
      <c r="AD47" s="13" t="s">
        <v>80</v>
      </c>
      <c r="AE47" s="13" t="s">
        <v>199</v>
      </c>
    </row>
    <row r="48" spans="2:32" s="18" customFormat="1" ht="182.25" customHeight="1" x14ac:dyDescent="0.25">
      <c r="B48" s="135"/>
      <c r="C48" s="135"/>
      <c r="D48" s="33" t="s">
        <v>22</v>
      </c>
      <c r="E48" s="33" t="s">
        <v>56</v>
      </c>
      <c r="F48" s="33">
        <v>37</v>
      </c>
      <c r="G48" s="13" t="s">
        <v>203</v>
      </c>
      <c r="H48" s="39" t="s">
        <v>162</v>
      </c>
      <c r="I48" s="13" t="s">
        <v>121</v>
      </c>
      <c r="J48" s="14" t="s">
        <v>78</v>
      </c>
      <c r="K48" s="39" t="s">
        <v>279</v>
      </c>
      <c r="L48" s="74">
        <v>0.6</v>
      </c>
      <c r="M48" s="74">
        <v>0.6</v>
      </c>
      <c r="N48" s="13">
        <v>4</v>
      </c>
      <c r="O48" s="63" t="s">
        <v>334</v>
      </c>
      <c r="P48" s="33">
        <v>37</v>
      </c>
      <c r="Q48" s="13" t="s">
        <v>204</v>
      </c>
      <c r="R48" s="13" t="s">
        <v>344</v>
      </c>
      <c r="S48" s="13"/>
      <c r="T48" s="13" t="s">
        <v>350</v>
      </c>
      <c r="U48" s="17" t="s">
        <v>353</v>
      </c>
      <c r="V48" s="79">
        <f t="shared" si="0"/>
        <v>0.25</v>
      </c>
      <c r="W48" s="79">
        <f t="shared" si="1"/>
        <v>0.15</v>
      </c>
      <c r="X48" s="79">
        <f t="shared" si="2"/>
        <v>0.4</v>
      </c>
      <c r="Y48" s="71">
        <f t="shared" si="3"/>
        <v>0.36</v>
      </c>
      <c r="Z48" s="80">
        <f t="shared" si="4"/>
        <v>0.6</v>
      </c>
      <c r="AA48" s="85">
        <v>4</v>
      </c>
      <c r="AB48" s="63" t="s">
        <v>334</v>
      </c>
      <c r="AC48" s="13" t="s">
        <v>367</v>
      </c>
      <c r="AD48" s="13" t="s">
        <v>205</v>
      </c>
      <c r="AE48" s="13" t="s">
        <v>173</v>
      </c>
    </row>
    <row r="49" spans="2:31" s="18" customFormat="1" ht="182.25" customHeight="1" x14ac:dyDescent="0.25">
      <c r="B49" s="136"/>
      <c r="C49" s="136"/>
      <c r="D49" s="33" t="s">
        <v>95</v>
      </c>
      <c r="E49" s="33" t="s">
        <v>96</v>
      </c>
      <c r="F49" s="33">
        <v>38</v>
      </c>
      <c r="G49" s="13" t="s">
        <v>272</v>
      </c>
      <c r="H49" s="13" t="s">
        <v>163</v>
      </c>
      <c r="I49" s="13" t="s">
        <v>122</v>
      </c>
      <c r="J49" s="14" t="s">
        <v>206</v>
      </c>
      <c r="K49" s="13" t="s">
        <v>280</v>
      </c>
      <c r="L49" s="46">
        <v>0.4</v>
      </c>
      <c r="M49" s="46">
        <v>0.4</v>
      </c>
      <c r="N49" s="13">
        <v>3</v>
      </c>
      <c r="O49" s="63" t="s">
        <v>334</v>
      </c>
      <c r="P49" s="33">
        <v>38</v>
      </c>
      <c r="Q49" s="14" t="s">
        <v>207</v>
      </c>
      <c r="R49" s="14"/>
      <c r="S49" s="14" t="s">
        <v>344</v>
      </c>
      <c r="T49" s="14" t="s">
        <v>349</v>
      </c>
      <c r="U49" s="15" t="s">
        <v>353</v>
      </c>
      <c r="V49" s="79">
        <f t="shared" si="0"/>
        <v>0.15</v>
      </c>
      <c r="W49" s="79">
        <f t="shared" si="1"/>
        <v>0.15</v>
      </c>
      <c r="X49" s="79">
        <f t="shared" si="2"/>
        <v>0.3</v>
      </c>
      <c r="Y49" s="71">
        <f t="shared" si="3"/>
        <v>0.4</v>
      </c>
      <c r="Z49" s="80">
        <f t="shared" si="4"/>
        <v>0.28000000000000003</v>
      </c>
      <c r="AA49" s="85">
        <v>2</v>
      </c>
      <c r="AB49" s="60" t="s">
        <v>310</v>
      </c>
      <c r="AC49" s="14" t="s">
        <v>367</v>
      </c>
      <c r="AD49" s="13" t="s">
        <v>208</v>
      </c>
      <c r="AE49" s="14" t="s">
        <v>209</v>
      </c>
    </row>
    <row r="50" spans="2:31" s="18" customFormat="1" ht="119.25" customHeight="1" x14ac:dyDescent="0.25">
      <c r="B50" s="125" t="s">
        <v>23</v>
      </c>
      <c r="C50" s="125" t="s">
        <v>24</v>
      </c>
      <c r="D50" s="34" t="s">
        <v>25</v>
      </c>
      <c r="E50" s="34" t="s">
        <v>58</v>
      </c>
      <c r="F50" s="34">
        <v>39</v>
      </c>
      <c r="G50" s="13" t="s">
        <v>158</v>
      </c>
      <c r="H50" s="13" t="s">
        <v>163</v>
      </c>
      <c r="I50" s="13" t="s">
        <v>123</v>
      </c>
      <c r="J50" s="14" t="s">
        <v>156</v>
      </c>
      <c r="K50" s="13" t="s">
        <v>280</v>
      </c>
      <c r="L50" s="46">
        <v>0.4</v>
      </c>
      <c r="M50" s="46">
        <v>0.4</v>
      </c>
      <c r="N50" s="13">
        <v>3</v>
      </c>
      <c r="O50" s="63" t="s">
        <v>334</v>
      </c>
      <c r="P50" s="34">
        <v>39</v>
      </c>
      <c r="Q50" s="13" t="s">
        <v>157</v>
      </c>
      <c r="R50" s="13" t="s">
        <v>344</v>
      </c>
      <c r="S50" s="13"/>
      <c r="T50" s="13" t="s">
        <v>350</v>
      </c>
      <c r="U50" s="17" t="s">
        <v>353</v>
      </c>
      <c r="V50" s="79">
        <f t="shared" si="0"/>
        <v>0.25</v>
      </c>
      <c r="W50" s="79">
        <f t="shared" si="1"/>
        <v>0.15</v>
      </c>
      <c r="X50" s="79">
        <f t="shared" si="2"/>
        <v>0.4</v>
      </c>
      <c r="Y50" s="71">
        <f t="shared" si="3"/>
        <v>0.24</v>
      </c>
      <c r="Z50" s="80">
        <f t="shared" si="4"/>
        <v>0.4</v>
      </c>
      <c r="AA50" s="85">
        <v>2</v>
      </c>
      <c r="AB50" s="60" t="s">
        <v>310</v>
      </c>
      <c r="AC50" s="13" t="s">
        <v>367</v>
      </c>
      <c r="AD50" s="13" t="s">
        <v>157</v>
      </c>
      <c r="AE50" s="13" t="s">
        <v>157</v>
      </c>
    </row>
    <row r="51" spans="2:31" s="18" customFormat="1" ht="119.25" customHeight="1" x14ac:dyDescent="0.25">
      <c r="B51" s="126"/>
      <c r="C51" s="126"/>
      <c r="D51" s="34" t="s">
        <v>25</v>
      </c>
      <c r="E51" s="34" t="s">
        <v>58</v>
      </c>
      <c r="F51" s="34">
        <v>40</v>
      </c>
      <c r="G51" s="13" t="s">
        <v>74</v>
      </c>
      <c r="H51" s="13" t="s">
        <v>163</v>
      </c>
      <c r="I51" s="12" t="s">
        <v>155</v>
      </c>
      <c r="J51" s="14" t="s">
        <v>156</v>
      </c>
      <c r="K51" s="13" t="s">
        <v>280</v>
      </c>
      <c r="L51" s="46">
        <v>0.4</v>
      </c>
      <c r="M51" s="46">
        <v>0.4</v>
      </c>
      <c r="N51" s="13">
        <v>3</v>
      </c>
      <c r="O51" s="63" t="s">
        <v>334</v>
      </c>
      <c r="P51" s="34">
        <v>40</v>
      </c>
      <c r="Q51" s="13" t="s">
        <v>157</v>
      </c>
      <c r="R51" s="13" t="s">
        <v>344</v>
      </c>
      <c r="S51" s="13"/>
      <c r="T51" s="13" t="s">
        <v>350</v>
      </c>
      <c r="U51" s="17" t="s">
        <v>353</v>
      </c>
      <c r="V51" s="79">
        <f t="shared" si="0"/>
        <v>0.25</v>
      </c>
      <c r="W51" s="79">
        <f t="shared" si="1"/>
        <v>0.15</v>
      </c>
      <c r="X51" s="79">
        <f t="shared" si="2"/>
        <v>0.4</v>
      </c>
      <c r="Y51" s="71">
        <f t="shared" si="3"/>
        <v>0.24</v>
      </c>
      <c r="Z51" s="80">
        <f t="shared" si="4"/>
        <v>0.4</v>
      </c>
      <c r="AA51" s="85">
        <v>2</v>
      </c>
      <c r="AB51" s="60" t="s">
        <v>310</v>
      </c>
      <c r="AC51" s="13" t="s">
        <v>367</v>
      </c>
      <c r="AD51" s="13" t="s">
        <v>157</v>
      </c>
      <c r="AE51" s="13" t="s">
        <v>157</v>
      </c>
    </row>
    <row r="52" spans="2:31" s="18" customFormat="1" ht="192" customHeight="1" x14ac:dyDescent="0.25">
      <c r="B52" s="127"/>
      <c r="C52" s="127"/>
      <c r="D52" s="34" t="s">
        <v>25</v>
      </c>
      <c r="E52" s="34" t="s">
        <v>58</v>
      </c>
      <c r="F52" s="34">
        <v>41</v>
      </c>
      <c r="G52" s="13" t="s">
        <v>159</v>
      </c>
      <c r="H52" s="13" t="s">
        <v>163</v>
      </c>
      <c r="I52" s="12" t="s">
        <v>124</v>
      </c>
      <c r="J52" s="14" t="s">
        <v>160</v>
      </c>
      <c r="K52" s="13" t="s">
        <v>280</v>
      </c>
      <c r="L52" s="46">
        <v>0.4</v>
      </c>
      <c r="M52" s="46">
        <v>0.6</v>
      </c>
      <c r="N52" s="13">
        <v>4</v>
      </c>
      <c r="O52" s="63" t="s">
        <v>334</v>
      </c>
      <c r="P52" s="34">
        <v>41</v>
      </c>
      <c r="Q52" s="13" t="s">
        <v>157</v>
      </c>
      <c r="R52" s="13" t="s">
        <v>344</v>
      </c>
      <c r="S52" s="13"/>
      <c r="T52" s="13" t="s">
        <v>350</v>
      </c>
      <c r="U52" s="17" t="s">
        <v>353</v>
      </c>
      <c r="V52" s="79">
        <f t="shared" si="0"/>
        <v>0.25</v>
      </c>
      <c r="W52" s="79">
        <f t="shared" si="1"/>
        <v>0.15</v>
      </c>
      <c r="X52" s="79">
        <f t="shared" si="2"/>
        <v>0.4</v>
      </c>
      <c r="Y52" s="71">
        <f t="shared" si="3"/>
        <v>0.24</v>
      </c>
      <c r="Z52" s="80">
        <f t="shared" si="4"/>
        <v>0.6</v>
      </c>
      <c r="AA52" s="85">
        <v>3</v>
      </c>
      <c r="AB52" s="63" t="s">
        <v>334</v>
      </c>
      <c r="AC52" s="13" t="s">
        <v>367</v>
      </c>
      <c r="AD52" s="13" t="s">
        <v>157</v>
      </c>
      <c r="AE52" s="13" t="s">
        <v>157</v>
      </c>
    </row>
    <row r="53" spans="2:31" s="18" customFormat="1" x14ac:dyDescent="0.25">
      <c r="B53" s="8"/>
      <c r="C53" s="8"/>
      <c r="D53" s="10"/>
      <c r="E53" s="10"/>
      <c r="F53" s="10"/>
      <c r="L53" s="47"/>
      <c r="M53" s="47"/>
      <c r="V53" s="47"/>
      <c r="W53" s="47"/>
      <c r="X53" s="47"/>
      <c r="Y53" s="47"/>
      <c r="Z53" s="47"/>
      <c r="AA53" s="86"/>
    </row>
    <row r="54" spans="2:31" s="18" customFormat="1" x14ac:dyDescent="0.25">
      <c r="B54" s="8"/>
      <c r="C54" s="8"/>
      <c r="D54" s="10"/>
      <c r="E54" s="10"/>
      <c r="F54" s="10"/>
      <c r="L54" s="47"/>
      <c r="M54" s="47"/>
      <c r="V54" s="47"/>
      <c r="W54" s="47"/>
      <c r="X54" s="47"/>
      <c r="Y54" s="47"/>
      <c r="Z54" s="47"/>
      <c r="AA54" s="86"/>
    </row>
    <row r="55" spans="2:31" s="18" customFormat="1" x14ac:dyDescent="0.25">
      <c r="B55" s="8"/>
      <c r="C55" s="8"/>
      <c r="D55" s="10"/>
      <c r="E55" s="10"/>
      <c r="F55" s="10"/>
      <c r="L55" s="47"/>
      <c r="M55" s="47"/>
      <c r="V55" s="47"/>
      <c r="W55" s="47"/>
      <c r="X55" s="47"/>
      <c r="Y55" s="47"/>
      <c r="Z55" s="47"/>
      <c r="AA55" s="86"/>
    </row>
  </sheetData>
  <autoFilter ref="A11:AE55" xr:uid="{00000000-0009-0000-0000-000001000000}"/>
  <mergeCells count="21">
    <mergeCell ref="R7:X7"/>
    <mergeCell ref="Y7:AB8"/>
    <mergeCell ref="R8:S8"/>
    <mergeCell ref="T8:U8"/>
    <mergeCell ref="V8:X8"/>
    <mergeCell ref="C41:C43"/>
    <mergeCell ref="C44:C49"/>
    <mergeCell ref="C50:C52"/>
    <mergeCell ref="B11:C11"/>
    <mergeCell ref="B3:AC3"/>
    <mergeCell ref="B12:B22"/>
    <mergeCell ref="B23:B30"/>
    <mergeCell ref="B31:B49"/>
    <mergeCell ref="B50:B52"/>
    <mergeCell ref="C12:C13"/>
    <mergeCell ref="C14:C15"/>
    <mergeCell ref="C16:C22"/>
    <mergeCell ref="C23:C30"/>
    <mergeCell ref="C31:C33"/>
    <mergeCell ref="C34:C40"/>
    <mergeCell ref="L7:O8"/>
  </mergeCells>
  <pageMargins left="0.7" right="0.7" top="0.75" bottom="0.75" header="0.3" footer="0.3"/>
  <pageSetup scale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5"/>
  <sheetViews>
    <sheetView showGridLines="0" view="pageBreakPreview" topLeftCell="O1" zoomScale="40" zoomScaleNormal="40" zoomScaleSheetLayoutView="40" workbookViewId="0">
      <pane ySplit="11" topLeftCell="A12" activePane="bottomLeft" state="frozen"/>
      <selection activeCell="B2" sqref="B2:L2"/>
      <selection pane="bottomLeft" activeCell="B2" sqref="B2:L2"/>
    </sheetView>
  </sheetViews>
  <sheetFormatPr baseColWidth="10" defaultRowHeight="21" x14ac:dyDescent="0.25"/>
  <cols>
    <col min="1" max="1" width="4.7109375" style="9" bestFit="1" customWidth="1"/>
    <col min="2" max="2" width="22" style="8" customWidth="1"/>
    <col min="3" max="3" width="22" style="8" bestFit="1" customWidth="1"/>
    <col min="4" max="4" width="33.7109375" style="10" customWidth="1"/>
    <col min="5" max="5" width="44.140625" style="10" customWidth="1"/>
    <col min="6" max="6" width="7" style="10" customWidth="1"/>
    <col min="7" max="7" width="51.140625" style="18" hidden="1" customWidth="1"/>
    <col min="8" max="8" width="24.42578125" style="18" customWidth="1"/>
    <col min="9" max="9" width="57.5703125" style="18" customWidth="1"/>
    <col min="10" max="10" width="49.28515625" style="18" hidden="1" customWidth="1"/>
    <col min="11" max="11" width="33.28515625" style="18" hidden="1" customWidth="1"/>
    <col min="12" max="12" width="47" style="48" bestFit="1" customWidth="1"/>
    <col min="13" max="13" width="39" style="48" bestFit="1" customWidth="1"/>
    <col min="14" max="14" width="29.85546875" style="18" bestFit="1" customWidth="1"/>
    <col min="15" max="15" width="44.140625" style="18" bestFit="1" customWidth="1"/>
    <col min="16" max="16" width="11.28515625" style="18" customWidth="1"/>
    <col min="17" max="17" width="54.42578125" style="18" customWidth="1"/>
    <col min="18" max="19" width="25.5703125" style="18" customWidth="1"/>
    <col min="20" max="20" width="26.7109375" style="18" customWidth="1"/>
    <col min="21" max="21" width="39.7109375" style="18" customWidth="1"/>
    <col min="22" max="22" width="19.85546875" style="48" bestFit="1" customWidth="1"/>
    <col min="23" max="23" width="42.5703125" style="48" customWidth="1"/>
    <col min="24" max="24" width="20.42578125" style="48" bestFit="1" customWidth="1"/>
    <col min="25" max="25" width="45.28515625" style="48" bestFit="1" customWidth="1"/>
    <col min="26" max="26" width="37.5703125" style="48" bestFit="1" customWidth="1"/>
    <col min="27" max="27" width="29.85546875" style="87" bestFit="1" customWidth="1"/>
    <col min="28" max="28" width="32.140625" style="18" bestFit="1" customWidth="1"/>
    <col min="29" max="29" width="33" style="18" hidden="1" customWidth="1"/>
    <col min="30" max="31" width="51.140625" style="18" hidden="1" customWidth="1"/>
    <col min="32" max="32" width="32.140625" style="9" customWidth="1"/>
    <col min="33" max="16384" width="11.42578125" style="9"/>
  </cols>
  <sheetData>
    <row r="2" spans="2:31" ht="21.75" thickBot="1" x14ac:dyDescent="0.3"/>
    <row r="3" spans="2:31" ht="133.5" customHeight="1" thickBot="1" x14ac:dyDescent="0.3">
      <c r="B3" s="137" t="s">
        <v>370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9"/>
    </row>
    <row r="7" spans="2:31" ht="21" hidden="1" customHeight="1" x14ac:dyDescent="0.25">
      <c r="G7" s="10"/>
      <c r="H7" s="10"/>
      <c r="I7" s="10"/>
      <c r="J7" s="10"/>
      <c r="K7" s="10"/>
      <c r="L7" s="100" t="s">
        <v>342</v>
      </c>
      <c r="M7" s="101"/>
      <c r="N7" s="101"/>
      <c r="O7" s="102"/>
      <c r="P7" s="10"/>
      <c r="Q7" s="10"/>
      <c r="R7" s="119" t="s">
        <v>362</v>
      </c>
      <c r="S7" s="120"/>
      <c r="T7" s="120"/>
      <c r="U7" s="120"/>
      <c r="V7" s="120"/>
      <c r="W7" s="120"/>
      <c r="X7" s="121"/>
      <c r="Y7" s="140" t="s">
        <v>341</v>
      </c>
      <c r="Z7" s="140"/>
      <c r="AA7" s="140"/>
      <c r="AB7" s="140"/>
      <c r="AC7" s="10"/>
      <c r="AD7" s="10"/>
      <c r="AE7" s="10"/>
    </row>
    <row r="8" spans="2:31" ht="21" hidden="1" customHeight="1" x14ac:dyDescent="0.25">
      <c r="G8" s="10"/>
      <c r="H8" s="10"/>
      <c r="I8" s="10"/>
      <c r="J8" s="10"/>
      <c r="K8" s="10"/>
      <c r="L8" s="106"/>
      <c r="M8" s="107"/>
      <c r="N8" s="107"/>
      <c r="O8" s="108"/>
      <c r="P8" s="10"/>
      <c r="Q8" s="10"/>
      <c r="R8" s="109" t="s">
        <v>343</v>
      </c>
      <c r="S8" s="109"/>
      <c r="T8" s="109" t="s">
        <v>361</v>
      </c>
      <c r="U8" s="109"/>
      <c r="V8" s="119" t="s">
        <v>360</v>
      </c>
      <c r="W8" s="120"/>
      <c r="X8" s="121"/>
      <c r="Y8" s="140"/>
      <c r="Z8" s="140"/>
      <c r="AA8" s="140"/>
      <c r="AB8" s="140"/>
      <c r="AC8" s="10"/>
      <c r="AD8" s="10"/>
      <c r="AE8" s="10"/>
    </row>
    <row r="9" spans="2:31" ht="21" hidden="1" customHeight="1" x14ac:dyDescent="0.25">
      <c r="G9" s="10"/>
      <c r="H9" s="10"/>
      <c r="I9" s="10"/>
      <c r="J9" s="10"/>
      <c r="K9" s="10"/>
      <c r="L9" s="76"/>
      <c r="M9" s="75"/>
      <c r="N9" s="75"/>
      <c r="O9" s="77"/>
      <c r="P9" s="10"/>
      <c r="Q9" s="10"/>
      <c r="R9" s="26"/>
      <c r="S9" s="26"/>
      <c r="T9" s="26"/>
      <c r="U9" s="26"/>
      <c r="V9" s="83"/>
      <c r="W9" s="83"/>
      <c r="X9" s="26"/>
      <c r="Y9" s="82"/>
      <c r="Z9" s="82"/>
      <c r="AA9" s="78"/>
      <c r="AB9" s="78"/>
      <c r="AC9" s="10"/>
      <c r="AD9" s="10"/>
      <c r="AE9" s="10"/>
    </row>
    <row r="10" spans="2:31" ht="21" hidden="1" customHeight="1" x14ac:dyDescent="0.25">
      <c r="G10" s="10"/>
      <c r="H10" s="10"/>
      <c r="I10" s="10"/>
      <c r="J10" s="10"/>
      <c r="K10" s="10"/>
      <c r="L10" s="76"/>
      <c r="M10" s="75"/>
      <c r="N10" s="75"/>
      <c r="O10" s="77"/>
      <c r="P10" s="10"/>
      <c r="Q10" s="10"/>
      <c r="R10" s="26"/>
      <c r="S10" s="26"/>
      <c r="T10" s="26"/>
      <c r="U10" s="26"/>
      <c r="V10" s="83"/>
      <c r="W10" s="83"/>
      <c r="X10" s="26"/>
      <c r="Y10" s="82"/>
      <c r="Z10" s="82"/>
      <c r="AA10" s="78"/>
      <c r="AB10" s="78"/>
      <c r="AC10" s="10"/>
      <c r="AD10" s="10"/>
      <c r="AE10" s="10"/>
    </row>
    <row r="11" spans="2:31" ht="42" x14ac:dyDescent="0.25">
      <c r="B11" s="109" t="s">
        <v>28</v>
      </c>
      <c r="C11" s="109"/>
      <c r="D11" s="11" t="s">
        <v>52</v>
      </c>
      <c r="E11" s="11" t="s">
        <v>5</v>
      </c>
      <c r="F11" s="11" t="s">
        <v>51</v>
      </c>
      <c r="G11" s="11" t="s">
        <v>59</v>
      </c>
      <c r="H11" s="11" t="s">
        <v>161</v>
      </c>
      <c r="I11" s="11" t="s">
        <v>26</v>
      </c>
      <c r="J11" s="11" t="s">
        <v>65</v>
      </c>
      <c r="K11" s="11" t="s">
        <v>27</v>
      </c>
      <c r="L11" s="45" t="s">
        <v>358</v>
      </c>
      <c r="M11" s="45" t="s">
        <v>359</v>
      </c>
      <c r="N11" s="11" t="s">
        <v>303</v>
      </c>
      <c r="O11" s="11" t="s">
        <v>336</v>
      </c>
      <c r="P11" s="11" t="s">
        <v>300</v>
      </c>
      <c r="Q11" s="11" t="s">
        <v>76</v>
      </c>
      <c r="R11" s="26" t="s">
        <v>286</v>
      </c>
      <c r="S11" s="26" t="s">
        <v>284</v>
      </c>
      <c r="T11" s="26" t="s">
        <v>301</v>
      </c>
      <c r="U11" s="26" t="s">
        <v>302</v>
      </c>
      <c r="V11" s="78" t="s">
        <v>352</v>
      </c>
      <c r="W11" s="78" t="s">
        <v>355</v>
      </c>
      <c r="X11" s="78" t="s">
        <v>363</v>
      </c>
      <c r="Y11" s="82" t="s">
        <v>356</v>
      </c>
      <c r="Z11" s="82" t="s">
        <v>357</v>
      </c>
      <c r="AA11" s="84" t="s">
        <v>303</v>
      </c>
      <c r="AB11" s="44" t="s">
        <v>282</v>
      </c>
      <c r="AC11" s="44" t="s">
        <v>283</v>
      </c>
      <c r="AD11" s="26" t="s">
        <v>77</v>
      </c>
      <c r="AE11" s="26" t="s">
        <v>102</v>
      </c>
    </row>
    <row r="12" spans="2:31" s="10" customFormat="1" ht="128.25" customHeight="1" x14ac:dyDescent="0.25">
      <c r="B12" s="128" t="s">
        <v>1</v>
      </c>
      <c r="C12" s="128" t="s">
        <v>8</v>
      </c>
      <c r="D12" s="97" t="s">
        <v>9</v>
      </c>
      <c r="E12" s="97" t="s">
        <v>6</v>
      </c>
      <c r="F12" s="25">
        <v>1</v>
      </c>
      <c r="G12" s="13" t="s">
        <v>81</v>
      </c>
      <c r="H12" s="13" t="s">
        <v>163</v>
      </c>
      <c r="I12" s="13" t="s">
        <v>114</v>
      </c>
      <c r="J12" s="14" t="s">
        <v>103</v>
      </c>
      <c r="K12" s="13" t="s">
        <v>280</v>
      </c>
      <c r="L12" s="46">
        <v>0.6</v>
      </c>
      <c r="M12" s="46">
        <v>0.6</v>
      </c>
      <c r="N12" s="13">
        <v>4</v>
      </c>
      <c r="O12" s="63" t="s">
        <v>334</v>
      </c>
      <c r="P12" s="25">
        <v>1</v>
      </c>
      <c r="Q12" s="14" t="s">
        <v>128</v>
      </c>
      <c r="R12" s="15"/>
      <c r="S12" s="15" t="s">
        <v>344</v>
      </c>
      <c r="T12" s="15" t="s">
        <v>349</v>
      </c>
      <c r="U12" s="15" t="s">
        <v>353</v>
      </c>
      <c r="V12" s="79">
        <f t="shared" ref="V12:V52" si="0">+IF(T12="PREVENTIVO",25%, IF(T12="DETECTIVO",15%,IF(T12="CORRECTIVO",10%,0)))</f>
        <v>0.15</v>
      </c>
      <c r="W12" s="79">
        <f>+IF(U12="MANUAL",15%, IF(U12="AUTOMÁTICO", 25%,0))</f>
        <v>0.15</v>
      </c>
      <c r="X12" s="79">
        <f>+V12+W12</f>
        <v>0.3</v>
      </c>
      <c r="Y12" s="71">
        <f>+IF(R12="X",L12-(L12*X12),L12)</f>
        <v>0.6</v>
      </c>
      <c r="Z12" s="80">
        <f>+IF(S12="X",M12-(M12*X12),M12)</f>
        <v>0.42</v>
      </c>
      <c r="AA12" s="85">
        <v>4</v>
      </c>
      <c r="AB12" s="63" t="s">
        <v>334</v>
      </c>
      <c r="AC12" s="15" t="s">
        <v>367</v>
      </c>
      <c r="AD12" s="15" t="s">
        <v>127</v>
      </c>
      <c r="AE12" s="15" t="s">
        <v>129</v>
      </c>
    </row>
    <row r="13" spans="2:31" s="10" customFormat="1" ht="124.5" customHeight="1" x14ac:dyDescent="0.25">
      <c r="B13" s="129"/>
      <c r="C13" s="130"/>
      <c r="D13" s="97" t="s">
        <v>9</v>
      </c>
      <c r="E13" s="97" t="s">
        <v>6</v>
      </c>
      <c r="F13" s="25">
        <v>2</v>
      </c>
      <c r="G13" s="13" t="s">
        <v>101</v>
      </c>
      <c r="H13" s="13" t="s">
        <v>163</v>
      </c>
      <c r="I13" s="13" t="s">
        <v>338</v>
      </c>
      <c r="J13" s="73" t="s">
        <v>339</v>
      </c>
      <c r="K13" s="16" t="s">
        <v>280</v>
      </c>
      <c r="L13" s="46">
        <v>0.6</v>
      </c>
      <c r="M13" s="46">
        <v>0.6</v>
      </c>
      <c r="N13" s="13">
        <v>4</v>
      </c>
      <c r="O13" s="63" t="s">
        <v>334</v>
      </c>
      <c r="P13" s="25">
        <v>2</v>
      </c>
      <c r="Q13" s="14" t="s">
        <v>128</v>
      </c>
      <c r="R13" s="15"/>
      <c r="S13" s="15" t="s">
        <v>344</v>
      </c>
      <c r="T13" s="15" t="s">
        <v>349</v>
      </c>
      <c r="U13" s="15" t="s">
        <v>353</v>
      </c>
      <c r="V13" s="79">
        <f t="shared" si="0"/>
        <v>0.15</v>
      </c>
      <c r="W13" s="79">
        <f t="shared" ref="W13:W52" si="1">+IF(U13="MANUAL",15%, IF(U13="AUTOMÁTICO", 25%,0))</f>
        <v>0.15</v>
      </c>
      <c r="X13" s="79">
        <f t="shared" ref="X13:X52" si="2">+V13+W13</f>
        <v>0.3</v>
      </c>
      <c r="Y13" s="71">
        <f t="shared" ref="Y13:Y52" si="3">+IF(R13="X",L13-(L13*X13),L13)</f>
        <v>0.6</v>
      </c>
      <c r="Z13" s="80">
        <f t="shared" ref="Z13:Z52" si="4">+IF(S13="X",M13-(M13*X13),M13)</f>
        <v>0.42</v>
      </c>
      <c r="AA13" s="85">
        <v>4</v>
      </c>
      <c r="AB13" s="63" t="s">
        <v>334</v>
      </c>
      <c r="AC13" s="15" t="s">
        <v>367</v>
      </c>
      <c r="AD13" s="15" t="s">
        <v>131</v>
      </c>
      <c r="AE13" s="15" t="s">
        <v>130</v>
      </c>
    </row>
    <row r="14" spans="2:31" ht="194.25" customHeight="1" x14ac:dyDescent="0.25">
      <c r="B14" s="129"/>
      <c r="C14" s="128" t="s">
        <v>71</v>
      </c>
      <c r="D14" s="97" t="s">
        <v>72</v>
      </c>
      <c r="E14" s="97" t="s">
        <v>6</v>
      </c>
      <c r="F14" s="25">
        <v>3</v>
      </c>
      <c r="G14" s="14" t="s">
        <v>210</v>
      </c>
      <c r="H14" s="13" t="s">
        <v>163</v>
      </c>
      <c r="I14" s="13" t="s">
        <v>211</v>
      </c>
      <c r="J14" s="14" t="s">
        <v>212</v>
      </c>
      <c r="K14" s="13" t="s">
        <v>280</v>
      </c>
      <c r="L14" s="46">
        <v>0.4</v>
      </c>
      <c r="M14" s="46">
        <v>0.6</v>
      </c>
      <c r="N14" s="13">
        <v>4</v>
      </c>
      <c r="O14" s="63" t="s">
        <v>334</v>
      </c>
      <c r="P14" s="25">
        <v>3</v>
      </c>
      <c r="Q14" s="14" t="s">
        <v>213</v>
      </c>
      <c r="R14" s="14" t="s">
        <v>344</v>
      </c>
      <c r="S14" s="14"/>
      <c r="T14" s="14" t="s">
        <v>350</v>
      </c>
      <c r="U14" s="15" t="s">
        <v>353</v>
      </c>
      <c r="V14" s="79">
        <f t="shared" si="0"/>
        <v>0.25</v>
      </c>
      <c r="W14" s="79">
        <f t="shared" si="1"/>
        <v>0.15</v>
      </c>
      <c r="X14" s="79">
        <f t="shared" si="2"/>
        <v>0.4</v>
      </c>
      <c r="Y14" s="71">
        <f t="shared" si="3"/>
        <v>0.24</v>
      </c>
      <c r="Z14" s="80">
        <f t="shared" si="4"/>
        <v>0.6</v>
      </c>
      <c r="AA14" s="85">
        <v>3</v>
      </c>
      <c r="AB14" s="63" t="s">
        <v>334</v>
      </c>
      <c r="AC14" s="14" t="s">
        <v>367</v>
      </c>
      <c r="AD14" s="14" t="s">
        <v>213</v>
      </c>
      <c r="AE14" s="13" t="s">
        <v>173</v>
      </c>
    </row>
    <row r="15" spans="2:31" ht="189" customHeight="1" x14ac:dyDescent="0.25">
      <c r="B15" s="129"/>
      <c r="C15" s="130"/>
      <c r="D15" s="97" t="s">
        <v>72</v>
      </c>
      <c r="E15" s="97" t="s">
        <v>6</v>
      </c>
      <c r="F15" s="25">
        <v>4</v>
      </c>
      <c r="G15" s="14" t="s">
        <v>215</v>
      </c>
      <c r="H15" s="39" t="s">
        <v>162</v>
      </c>
      <c r="I15" s="13" t="s">
        <v>214</v>
      </c>
      <c r="J15" s="14" t="s">
        <v>216</v>
      </c>
      <c r="K15" s="39" t="s">
        <v>279</v>
      </c>
      <c r="L15" s="74">
        <v>0.6</v>
      </c>
      <c r="M15" s="46">
        <v>0.6</v>
      </c>
      <c r="N15" s="13">
        <v>4</v>
      </c>
      <c r="O15" s="63" t="s">
        <v>334</v>
      </c>
      <c r="P15" s="25">
        <v>4</v>
      </c>
      <c r="Q15" s="14" t="s">
        <v>217</v>
      </c>
      <c r="R15" s="14" t="s">
        <v>344</v>
      </c>
      <c r="S15" s="14"/>
      <c r="T15" s="14" t="s">
        <v>350</v>
      </c>
      <c r="U15" s="15" t="s">
        <v>353</v>
      </c>
      <c r="V15" s="79">
        <f t="shared" si="0"/>
        <v>0.25</v>
      </c>
      <c r="W15" s="79">
        <f t="shared" si="1"/>
        <v>0.15</v>
      </c>
      <c r="X15" s="79">
        <f t="shared" si="2"/>
        <v>0.4</v>
      </c>
      <c r="Y15" s="71">
        <f t="shared" si="3"/>
        <v>0.36</v>
      </c>
      <c r="Z15" s="80">
        <f t="shared" si="4"/>
        <v>0.6</v>
      </c>
      <c r="AA15" s="85">
        <v>3</v>
      </c>
      <c r="AB15" s="63" t="s">
        <v>334</v>
      </c>
      <c r="AC15" s="14" t="s">
        <v>367</v>
      </c>
      <c r="AD15" s="14" t="s">
        <v>217</v>
      </c>
      <c r="AE15" s="17" t="s">
        <v>173</v>
      </c>
    </row>
    <row r="16" spans="2:31" ht="115.5" customHeight="1" x14ac:dyDescent="0.25">
      <c r="B16" s="129"/>
      <c r="C16" s="128" t="s">
        <v>138</v>
      </c>
      <c r="D16" s="25" t="s">
        <v>10</v>
      </c>
      <c r="E16" s="25" t="s">
        <v>53</v>
      </c>
      <c r="F16" s="27">
        <v>5</v>
      </c>
      <c r="G16" s="14" t="s">
        <v>111</v>
      </c>
      <c r="H16" s="14" t="s">
        <v>163</v>
      </c>
      <c r="I16" s="13" t="s">
        <v>164</v>
      </c>
      <c r="J16" s="14" t="s">
        <v>104</v>
      </c>
      <c r="K16" s="13" t="s">
        <v>280</v>
      </c>
      <c r="L16" s="74">
        <v>0.6</v>
      </c>
      <c r="M16" s="46">
        <v>0.6</v>
      </c>
      <c r="N16" s="13">
        <v>4</v>
      </c>
      <c r="O16" s="63" t="s">
        <v>334</v>
      </c>
      <c r="P16" s="27">
        <v>5</v>
      </c>
      <c r="Q16" s="13" t="s">
        <v>105</v>
      </c>
      <c r="R16" s="14" t="s">
        <v>344</v>
      </c>
      <c r="S16" s="13"/>
      <c r="T16" s="13" t="s">
        <v>350</v>
      </c>
      <c r="U16" s="15" t="s">
        <v>353</v>
      </c>
      <c r="V16" s="79">
        <f t="shared" si="0"/>
        <v>0.25</v>
      </c>
      <c r="W16" s="79">
        <f t="shared" si="1"/>
        <v>0.15</v>
      </c>
      <c r="X16" s="79">
        <f t="shared" si="2"/>
        <v>0.4</v>
      </c>
      <c r="Y16" s="71">
        <f t="shared" si="3"/>
        <v>0.36</v>
      </c>
      <c r="Z16" s="80">
        <f t="shared" si="4"/>
        <v>0.6</v>
      </c>
      <c r="AA16" s="85">
        <v>3</v>
      </c>
      <c r="AB16" s="63" t="s">
        <v>334</v>
      </c>
      <c r="AC16" s="13" t="s">
        <v>367</v>
      </c>
      <c r="AD16" s="13" t="s">
        <v>105</v>
      </c>
      <c r="AE16" s="15" t="s">
        <v>106</v>
      </c>
    </row>
    <row r="17" spans="2:32" ht="111" customHeight="1" x14ac:dyDescent="0.25">
      <c r="B17" s="129"/>
      <c r="C17" s="129"/>
      <c r="D17" s="25" t="s">
        <v>10</v>
      </c>
      <c r="E17" s="25" t="s">
        <v>53</v>
      </c>
      <c r="F17" s="27">
        <v>6</v>
      </c>
      <c r="G17" s="14" t="s">
        <v>108</v>
      </c>
      <c r="H17" s="14" t="s">
        <v>163</v>
      </c>
      <c r="I17" s="13" t="s">
        <v>165</v>
      </c>
      <c r="J17" s="14" t="s">
        <v>107</v>
      </c>
      <c r="K17" s="13" t="s">
        <v>280</v>
      </c>
      <c r="L17" s="74">
        <v>0.6</v>
      </c>
      <c r="M17" s="46">
        <v>0.6</v>
      </c>
      <c r="N17" s="13">
        <v>4</v>
      </c>
      <c r="O17" s="63" t="s">
        <v>334</v>
      </c>
      <c r="P17" s="27">
        <v>6</v>
      </c>
      <c r="Q17" s="13" t="s">
        <v>82</v>
      </c>
      <c r="R17" s="14" t="s">
        <v>344</v>
      </c>
      <c r="S17" s="17"/>
      <c r="T17" s="17" t="s">
        <v>350</v>
      </c>
      <c r="U17" s="15" t="s">
        <v>353</v>
      </c>
      <c r="V17" s="79">
        <f t="shared" si="0"/>
        <v>0.25</v>
      </c>
      <c r="W17" s="79">
        <f t="shared" si="1"/>
        <v>0.15</v>
      </c>
      <c r="X17" s="79">
        <f t="shared" si="2"/>
        <v>0.4</v>
      </c>
      <c r="Y17" s="71">
        <f t="shared" si="3"/>
        <v>0.36</v>
      </c>
      <c r="Z17" s="80">
        <f t="shared" si="4"/>
        <v>0.6</v>
      </c>
      <c r="AA17" s="85">
        <v>3</v>
      </c>
      <c r="AB17" s="63" t="s">
        <v>334</v>
      </c>
      <c r="AC17" s="17" t="s">
        <v>367</v>
      </c>
      <c r="AD17" s="15" t="s">
        <v>109</v>
      </c>
      <c r="AE17" s="15" t="s">
        <v>110</v>
      </c>
    </row>
    <row r="18" spans="2:32" ht="183.75" customHeight="1" x14ac:dyDescent="0.25">
      <c r="B18" s="129"/>
      <c r="C18" s="129"/>
      <c r="D18" s="25" t="s">
        <v>10</v>
      </c>
      <c r="E18" s="25" t="s">
        <v>53</v>
      </c>
      <c r="F18" s="27">
        <v>7</v>
      </c>
      <c r="G18" s="14" t="s">
        <v>69</v>
      </c>
      <c r="H18" s="14" t="s">
        <v>163</v>
      </c>
      <c r="I18" s="13" t="s">
        <v>115</v>
      </c>
      <c r="J18" s="14" t="s">
        <v>70</v>
      </c>
      <c r="K18" s="13" t="s">
        <v>280</v>
      </c>
      <c r="L18" s="74">
        <v>0.6</v>
      </c>
      <c r="M18" s="46">
        <v>0.6</v>
      </c>
      <c r="N18" s="13">
        <v>4</v>
      </c>
      <c r="O18" s="63" t="s">
        <v>334</v>
      </c>
      <c r="P18" s="27">
        <v>7</v>
      </c>
      <c r="Q18" s="14" t="s">
        <v>112</v>
      </c>
      <c r="R18" s="14" t="s">
        <v>344</v>
      </c>
      <c r="S18" s="14"/>
      <c r="T18" s="14" t="s">
        <v>350</v>
      </c>
      <c r="U18" s="15" t="s">
        <v>353</v>
      </c>
      <c r="V18" s="79">
        <f t="shared" si="0"/>
        <v>0.25</v>
      </c>
      <c r="W18" s="79">
        <f t="shared" si="1"/>
        <v>0.15</v>
      </c>
      <c r="X18" s="79">
        <f t="shared" si="2"/>
        <v>0.4</v>
      </c>
      <c r="Y18" s="71">
        <f t="shared" si="3"/>
        <v>0.36</v>
      </c>
      <c r="Z18" s="80">
        <f t="shared" si="4"/>
        <v>0.6</v>
      </c>
      <c r="AA18" s="85">
        <v>3</v>
      </c>
      <c r="AB18" s="63" t="s">
        <v>334</v>
      </c>
      <c r="AC18" s="14" t="s">
        <v>367</v>
      </c>
      <c r="AD18" s="14" t="s">
        <v>112</v>
      </c>
      <c r="AE18" s="14" t="s">
        <v>113</v>
      </c>
    </row>
    <row r="19" spans="2:32" ht="129" customHeight="1" x14ac:dyDescent="0.25">
      <c r="B19" s="129"/>
      <c r="C19" s="129"/>
      <c r="D19" s="97" t="s">
        <v>11</v>
      </c>
      <c r="E19" s="97" t="s">
        <v>63</v>
      </c>
      <c r="F19" s="27">
        <v>8</v>
      </c>
      <c r="G19" s="14" t="s">
        <v>132</v>
      </c>
      <c r="H19" s="20" t="s">
        <v>163</v>
      </c>
      <c r="I19" s="19" t="s">
        <v>118</v>
      </c>
      <c r="J19" s="14" t="s">
        <v>126</v>
      </c>
      <c r="K19" s="13" t="s">
        <v>280</v>
      </c>
      <c r="L19" s="74">
        <v>0.6</v>
      </c>
      <c r="M19" s="46">
        <v>0.6</v>
      </c>
      <c r="N19" s="13">
        <v>4</v>
      </c>
      <c r="O19" s="63" t="s">
        <v>334</v>
      </c>
      <c r="P19" s="27">
        <v>8</v>
      </c>
      <c r="Q19" s="13" t="s">
        <v>139</v>
      </c>
      <c r="R19" s="14" t="s">
        <v>344</v>
      </c>
      <c r="S19" s="13"/>
      <c r="T19" s="13" t="s">
        <v>350</v>
      </c>
      <c r="U19" s="15" t="s">
        <v>353</v>
      </c>
      <c r="V19" s="79">
        <f t="shared" si="0"/>
        <v>0.25</v>
      </c>
      <c r="W19" s="79">
        <f t="shared" si="1"/>
        <v>0.15</v>
      </c>
      <c r="X19" s="79">
        <f t="shared" si="2"/>
        <v>0.4</v>
      </c>
      <c r="Y19" s="71">
        <f t="shared" si="3"/>
        <v>0.36</v>
      </c>
      <c r="Z19" s="80">
        <f t="shared" si="4"/>
        <v>0.6</v>
      </c>
      <c r="AA19" s="85">
        <v>3</v>
      </c>
      <c r="AB19" s="63" t="s">
        <v>334</v>
      </c>
      <c r="AC19" s="13" t="s">
        <v>367</v>
      </c>
      <c r="AD19" s="14" t="s">
        <v>141</v>
      </c>
      <c r="AE19" s="14" t="s">
        <v>140</v>
      </c>
    </row>
    <row r="20" spans="2:32" ht="136.5" customHeight="1" x14ac:dyDescent="0.25">
      <c r="B20" s="129"/>
      <c r="C20" s="129"/>
      <c r="D20" s="25" t="s">
        <v>11</v>
      </c>
      <c r="E20" s="25" t="s">
        <v>63</v>
      </c>
      <c r="F20" s="27">
        <v>9</v>
      </c>
      <c r="G20" s="14" t="s">
        <v>134</v>
      </c>
      <c r="H20" s="14" t="s">
        <v>163</v>
      </c>
      <c r="I20" s="13" t="s">
        <v>116</v>
      </c>
      <c r="J20" s="14" t="s">
        <v>133</v>
      </c>
      <c r="K20" s="13" t="s">
        <v>280</v>
      </c>
      <c r="L20" s="46">
        <v>0.4</v>
      </c>
      <c r="M20" s="46">
        <v>0.6</v>
      </c>
      <c r="N20" s="13">
        <v>4</v>
      </c>
      <c r="O20" s="63" t="s">
        <v>334</v>
      </c>
      <c r="P20" s="27">
        <v>9</v>
      </c>
      <c r="Q20" s="14" t="s">
        <v>142</v>
      </c>
      <c r="R20" s="14" t="s">
        <v>344</v>
      </c>
      <c r="S20" s="14"/>
      <c r="T20" s="14" t="s">
        <v>350</v>
      </c>
      <c r="U20" s="15" t="s">
        <v>353</v>
      </c>
      <c r="V20" s="79">
        <f t="shared" si="0"/>
        <v>0.25</v>
      </c>
      <c r="W20" s="79">
        <f t="shared" si="1"/>
        <v>0.15</v>
      </c>
      <c r="X20" s="79">
        <f t="shared" si="2"/>
        <v>0.4</v>
      </c>
      <c r="Y20" s="71">
        <f t="shared" si="3"/>
        <v>0.24</v>
      </c>
      <c r="Z20" s="80">
        <f t="shared" si="4"/>
        <v>0.6</v>
      </c>
      <c r="AA20" s="85">
        <v>3</v>
      </c>
      <c r="AB20" s="63" t="s">
        <v>334</v>
      </c>
      <c r="AC20" s="14" t="s">
        <v>367</v>
      </c>
      <c r="AD20" s="13" t="s">
        <v>141</v>
      </c>
      <c r="AE20" s="14" t="s">
        <v>140</v>
      </c>
    </row>
    <row r="21" spans="2:32" ht="157.5" customHeight="1" x14ac:dyDescent="0.25">
      <c r="B21" s="129"/>
      <c r="C21" s="129"/>
      <c r="D21" s="25" t="s">
        <v>11</v>
      </c>
      <c r="E21" s="25" t="s">
        <v>63</v>
      </c>
      <c r="F21" s="27">
        <v>10</v>
      </c>
      <c r="G21" s="14" t="s">
        <v>135</v>
      </c>
      <c r="H21" s="14" t="s">
        <v>163</v>
      </c>
      <c r="I21" s="13" t="s">
        <v>117</v>
      </c>
      <c r="J21" s="14" t="s">
        <v>136</v>
      </c>
      <c r="K21" s="13" t="s">
        <v>280</v>
      </c>
      <c r="L21" s="46">
        <v>0.4</v>
      </c>
      <c r="M21" s="46">
        <v>0.6</v>
      </c>
      <c r="N21" s="13">
        <v>4</v>
      </c>
      <c r="O21" s="63" t="s">
        <v>334</v>
      </c>
      <c r="P21" s="27">
        <v>10</v>
      </c>
      <c r="Q21" s="14" t="s">
        <v>142</v>
      </c>
      <c r="R21" s="14" t="s">
        <v>344</v>
      </c>
      <c r="S21" s="14"/>
      <c r="T21" s="14" t="s">
        <v>350</v>
      </c>
      <c r="U21" s="15" t="s">
        <v>353</v>
      </c>
      <c r="V21" s="79">
        <f t="shared" si="0"/>
        <v>0.25</v>
      </c>
      <c r="W21" s="79">
        <f t="shared" si="1"/>
        <v>0.15</v>
      </c>
      <c r="X21" s="79">
        <f t="shared" si="2"/>
        <v>0.4</v>
      </c>
      <c r="Y21" s="71">
        <f t="shared" si="3"/>
        <v>0.24</v>
      </c>
      <c r="Z21" s="80">
        <f t="shared" si="4"/>
        <v>0.6</v>
      </c>
      <c r="AA21" s="85">
        <v>3</v>
      </c>
      <c r="AB21" s="63" t="s">
        <v>334</v>
      </c>
      <c r="AC21" s="14" t="s">
        <v>367</v>
      </c>
      <c r="AD21" s="13" t="s">
        <v>141</v>
      </c>
      <c r="AE21" s="14" t="s">
        <v>140</v>
      </c>
    </row>
    <row r="22" spans="2:32" ht="157.5" customHeight="1" x14ac:dyDescent="0.25">
      <c r="B22" s="130"/>
      <c r="C22" s="130"/>
      <c r="D22" s="25" t="s">
        <v>11</v>
      </c>
      <c r="E22" s="25" t="s">
        <v>63</v>
      </c>
      <c r="F22" s="27">
        <v>11</v>
      </c>
      <c r="G22" s="14" t="s">
        <v>73</v>
      </c>
      <c r="H22" s="20" t="s">
        <v>163</v>
      </c>
      <c r="I22" s="19" t="s">
        <v>119</v>
      </c>
      <c r="J22" s="14" t="s">
        <v>137</v>
      </c>
      <c r="K22" s="13" t="s">
        <v>280</v>
      </c>
      <c r="L22" s="74">
        <v>0.6</v>
      </c>
      <c r="M22" s="46">
        <v>0.6</v>
      </c>
      <c r="N22" s="13">
        <v>4</v>
      </c>
      <c r="O22" s="63" t="s">
        <v>334</v>
      </c>
      <c r="P22" s="27">
        <v>11</v>
      </c>
      <c r="Q22" s="13" t="s">
        <v>143</v>
      </c>
      <c r="R22" s="14" t="s">
        <v>344</v>
      </c>
      <c r="S22" s="13"/>
      <c r="T22" s="13" t="s">
        <v>350</v>
      </c>
      <c r="U22" s="15" t="s">
        <v>353</v>
      </c>
      <c r="V22" s="79">
        <f t="shared" si="0"/>
        <v>0.25</v>
      </c>
      <c r="W22" s="79">
        <f t="shared" si="1"/>
        <v>0.15</v>
      </c>
      <c r="X22" s="79">
        <f t="shared" si="2"/>
        <v>0.4</v>
      </c>
      <c r="Y22" s="71">
        <f t="shared" si="3"/>
        <v>0.36</v>
      </c>
      <c r="Z22" s="80">
        <f t="shared" si="4"/>
        <v>0.6</v>
      </c>
      <c r="AA22" s="85">
        <v>4</v>
      </c>
      <c r="AB22" s="63" t="s">
        <v>334</v>
      </c>
      <c r="AC22" s="13" t="s">
        <v>367</v>
      </c>
      <c r="AD22" s="13" t="s">
        <v>144</v>
      </c>
      <c r="AE22" s="14" t="s">
        <v>140</v>
      </c>
    </row>
    <row r="23" spans="2:32" ht="227.25" customHeight="1" x14ac:dyDescent="0.25">
      <c r="B23" s="131" t="s">
        <v>2</v>
      </c>
      <c r="C23" s="131" t="s">
        <v>12</v>
      </c>
      <c r="D23" s="41" t="s">
        <v>227</v>
      </c>
      <c r="E23" s="43" t="s">
        <v>54</v>
      </c>
      <c r="F23" s="40">
        <v>12</v>
      </c>
      <c r="G23" s="14" t="s">
        <v>237</v>
      </c>
      <c r="H23" s="14" t="s">
        <v>163</v>
      </c>
      <c r="I23" s="13" t="s">
        <v>125</v>
      </c>
      <c r="J23" s="14" t="s">
        <v>68</v>
      </c>
      <c r="K23" s="13" t="s">
        <v>280</v>
      </c>
      <c r="L23" s="74">
        <v>0.6</v>
      </c>
      <c r="M23" s="46">
        <v>0.6</v>
      </c>
      <c r="N23" s="13">
        <v>4</v>
      </c>
      <c r="O23" s="63" t="s">
        <v>334</v>
      </c>
      <c r="P23" s="40">
        <v>12</v>
      </c>
      <c r="Q23" s="14" t="s">
        <v>112</v>
      </c>
      <c r="R23" s="14" t="s">
        <v>344</v>
      </c>
      <c r="S23" s="14"/>
      <c r="T23" s="14" t="s">
        <v>350</v>
      </c>
      <c r="U23" s="15" t="s">
        <v>353</v>
      </c>
      <c r="V23" s="79">
        <f t="shared" si="0"/>
        <v>0.25</v>
      </c>
      <c r="W23" s="79">
        <f t="shared" si="1"/>
        <v>0.15</v>
      </c>
      <c r="X23" s="79">
        <f t="shared" si="2"/>
        <v>0.4</v>
      </c>
      <c r="Y23" s="71">
        <f t="shared" si="3"/>
        <v>0.36</v>
      </c>
      <c r="Z23" s="80">
        <f t="shared" si="4"/>
        <v>0.6</v>
      </c>
      <c r="AA23" s="85">
        <v>4</v>
      </c>
      <c r="AB23" s="63" t="s">
        <v>334</v>
      </c>
      <c r="AC23" s="14" t="s">
        <v>367</v>
      </c>
      <c r="AD23" s="14" t="s">
        <v>112</v>
      </c>
      <c r="AE23" s="14" t="s">
        <v>113</v>
      </c>
    </row>
    <row r="24" spans="2:32" ht="129" customHeight="1" x14ac:dyDescent="0.25">
      <c r="B24" s="132"/>
      <c r="C24" s="132"/>
      <c r="D24" s="41" t="s">
        <v>227</v>
      </c>
      <c r="E24" s="43" t="s">
        <v>54</v>
      </c>
      <c r="F24" s="40">
        <v>13</v>
      </c>
      <c r="G24" s="13" t="s">
        <v>228</v>
      </c>
      <c r="H24" s="19" t="s">
        <v>163</v>
      </c>
      <c r="I24" s="19" t="s">
        <v>226</v>
      </c>
      <c r="J24" s="14" t="s">
        <v>232</v>
      </c>
      <c r="K24" s="13" t="s">
        <v>280</v>
      </c>
      <c r="L24" s="74">
        <v>0.6</v>
      </c>
      <c r="M24" s="46">
        <v>0.6</v>
      </c>
      <c r="N24" s="13">
        <v>4</v>
      </c>
      <c r="O24" s="63" t="s">
        <v>334</v>
      </c>
      <c r="P24" s="40">
        <v>13</v>
      </c>
      <c r="Q24" s="13" t="s">
        <v>229</v>
      </c>
      <c r="R24" s="14" t="s">
        <v>344</v>
      </c>
      <c r="S24" s="13"/>
      <c r="T24" s="13" t="s">
        <v>350</v>
      </c>
      <c r="U24" s="15" t="s">
        <v>353</v>
      </c>
      <c r="V24" s="79">
        <f t="shared" si="0"/>
        <v>0.25</v>
      </c>
      <c r="W24" s="79">
        <f t="shared" si="1"/>
        <v>0.15</v>
      </c>
      <c r="X24" s="79">
        <f t="shared" si="2"/>
        <v>0.4</v>
      </c>
      <c r="Y24" s="71">
        <f t="shared" si="3"/>
        <v>0.36</v>
      </c>
      <c r="Z24" s="80">
        <f t="shared" si="4"/>
        <v>0.6</v>
      </c>
      <c r="AA24" s="85">
        <v>4</v>
      </c>
      <c r="AB24" s="63" t="s">
        <v>334</v>
      </c>
      <c r="AC24" s="13" t="s">
        <v>367</v>
      </c>
      <c r="AD24" s="13" t="s">
        <v>230</v>
      </c>
      <c r="AE24" s="13" t="s">
        <v>231</v>
      </c>
    </row>
    <row r="25" spans="2:32" ht="102.75" customHeight="1" x14ac:dyDescent="0.25">
      <c r="B25" s="132"/>
      <c r="C25" s="132"/>
      <c r="D25" s="41" t="s">
        <v>227</v>
      </c>
      <c r="E25" s="43" t="s">
        <v>54</v>
      </c>
      <c r="F25" s="40">
        <v>14</v>
      </c>
      <c r="G25" s="13" t="s">
        <v>234</v>
      </c>
      <c r="H25" s="19" t="s">
        <v>163</v>
      </c>
      <c r="I25" s="19" t="s">
        <v>233</v>
      </c>
      <c r="J25" s="13" t="s">
        <v>340</v>
      </c>
      <c r="K25" s="13" t="s">
        <v>280</v>
      </c>
      <c r="L25" s="74">
        <v>0.6</v>
      </c>
      <c r="M25" s="46">
        <v>0.6</v>
      </c>
      <c r="N25" s="13">
        <v>4</v>
      </c>
      <c r="O25" s="63" t="s">
        <v>334</v>
      </c>
      <c r="P25" s="40">
        <v>14</v>
      </c>
      <c r="Q25" s="13" t="s">
        <v>241</v>
      </c>
      <c r="R25" s="14" t="s">
        <v>344</v>
      </c>
      <c r="S25" s="13"/>
      <c r="T25" s="13" t="s">
        <v>350</v>
      </c>
      <c r="U25" s="15" t="s">
        <v>353</v>
      </c>
      <c r="V25" s="79">
        <f t="shared" si="0"/>
        <v>0.25</v>
      </c>
      <c r="W25" s="79">
        <f t="shared" si="1"/>
        <v>0.15</v>
      </c>
      <c r="X25" s="79">
        <f t="shared" si="2"/>
        <v>0.4</v>
      </c>
      <c r="Y25" s="71">
        <f t="shared" si="3"/>
        <v>0.36</v>
      </c>
      <c r="Z25" s="80">
        <f t="shared" si="4"/>
        <v>0.6</v>
      </c>
      <c r="AA25" s="85">
        <v>4</v>
      </c>
      <c r="AB25" s="63" t="s">
        <v>334</v>
      </c>
      <c r="AC25" s="13" t="s">
        <v>367</v>
      </c>
      <c r="AD25" s="13" t="s">
        <v>235</v>
      </c>
      <c r="AE25" s="13" t="s">
        <v>236</v>
      </c>
    </row>
    <row r="26" spans="2:32" ht="114" customHeight="1" x14ac:dyDescent="0.25">
      <c r="B26" s="132"/>
      <c r="C26" s="132"/>
      <c r="D26" s="41" t="s">
        <v>227</v>
      </c>
      <c r="E26" s="43" t="s">
        <v>54</v>
      </c>
      <c r="F26" s="40">
        <v>15</v>
      </c>
      <c r="G26" s="14" t="s">
        <v>256</v>
      </c>
      <c r="H26" s="19" t="s">
        <v>163</v>
      </c>
      <c r="I26" s="19" t="s">
        <v>238</v>
      </c>
      <c r="J26" s="14" t="s">
        <v>257</v>
      </c>
      <c r="K26" s="13" t="s">
        <v>280</v>
      </c>
      <c r="L26" s="74">
        <v>0.6</v>
      </c>
      <c r="M26" s="46">
        <v>0.4</v>
      </c>
      <c r="N26" s="13">
        <v>4</v>
      </c>
      <c r="O26" s="63" t="s">
        <v>334</v>
      </c>
      <c r="P26" s="40">
        <v>15</v>
      </c>
      <c r="Q26" s="13" t="s">
        <v>241</v>
      </c>
      <c r="R26" s="14" t="s">
        <v>344</v>
      </c>
      <c r="S26" s="13"/>
      <c r="T26" s="13" t="s">
        <v>350</v>
      </c>
      <c r="U26" s="15" t="s">
        <v>353</v>
      </c>
      <c r="V26" s="79">
        <f t="shared" si="0"/>
        <v>0.25</v>
      </c>
      <c r="W26" s="79">
        <f t="shared" si="1"/>
        <v>0.15</v>
      </c>
      <c r="X26" s="79">
        <f t="shared" si="2"/>
        <v>0.4</v>
      </c>
      <c r="Y26" s="71">
        <f t="shared" si="3"/>
        <v>0.36</v>
      </c>
      <c r="Z26" s="80">
        <f t="shared" si="4"/>
        <v>0.4</v>
      </c>
      <c r="AA26" s="85">
        <v>3</v>
      </c>
      <c r="AB26" s="63" t="s">
        <v>334</v>
      </c>
      <c r="AC26" s="13" t="s">
        <v>367</v>
      </c>
      <c r="AD26" s="13" t="s">
        <v>241</v>
      </c>
      <c r="AE26" s="13" t="s">
        <v>231</v>
      </c>
    </row>
    <row r="27" spans="2:32" ht="103.5" customHeight="1" x14ac:dyDescent="0.25">
      <c r="B27" s="132"/>
      <c r="C27" s="132"/>
      <c r="D27" s="40" t="s">
        <v>13</v>
      </c>
      <c r="E27" s="40" t="s">
        <v>55</v>
      </c>
      <c r="F27" s="40">
        <v>16</v>
      </c>
      <c r="G27" s="14" t="s">
        <v>254</v>
      </c>
      <c r="H27" s="13" t="s">
        <v>163</v>
      </c>
      <c r="I27" s="13" t="s">
        <v>239</v>
      </c>
      <c r="J27" s="14" t="s">
        <v>255</v>
      </c>
      <c r="K27" s="13" t="s">
        <v>280</v>
      </c>
      <c r="L27" s="74">
        <v>0.6</v>
      </c>
      <c r="M27" s="46">
        <v>0.6</v>
      </c>
      <c r="N27" s="13">
        <v>4</v>
      </c>
      <c r="O27" s="63" t="s">
        <v>334</v>
      </c>
      <c r="P27" s="40">
        <v>16</v>
      </c>
      <c r="Q27" s="13" t="s">
        <v>242</v>
      </c>
      <c r="R27" s="14" t="s">
        <v>344</v>
      </c>
      <c r="S27" s="13"/>
      <c r="T27" s="13" t="s">
        <v>350</v>
      </c>
      <c r="U27" s="15" t="s">
        <v>353</v>
      </c>
      <c r="V27" s="79">
        <f t="shared" si="0"/>
        <v>0.25</v>
      </c>
      <c r="W27" s="79">
        <f t="shared" si="1"/>
        <v>0.15</v>
      </c>
      <c r="X27" s="79">
        <f t="shared" si="2"/>
        <v>0.4</v>
      </c>
      <c r="Y27" s="71">
        <f t="shared" si="3"/>
        <v>0.36</v>
      </c>
      <c r="Z27" s="80">
        <f t="shared" si="4"/>
        <v>0.6</v>
      </c>
      <c r="AA27" s="85">
        <v>4</v>
      </c>
      <c r="AB27" s="63" t="s">
        <v>334</v>
      </c>
      <c r="AC27" s="13" t="s">
        <v>367</v>
      </c>
      <c r="AD27" s="13" t="s">
        <v>244</v>
      </c>
      <c r="AE27" s="13" t="s">
        <v>245</v>
      </c>
    </row>
    <row r="28" spans="2:32" ht="103.5" customHeight="1" x14ac:dyDescent="0.25">
      <c r="B28" s="132"/>
      <c r="C28" s="132"/>
      <c r="D28" s="40" t="s">
        <v>13</v>
      </c>
      <c r="E28" s="40" t="s">
        <v>55</v>
      </c>
      <c r="F28" s="40">
        <v>17</v>
      </c>
      <c r="G28" s="14" t="s">
        <v>253</v>
      </c>
      <c r="H28" s="13" t="s">
        <v>163</v>
      </c>
      <c r="I28" s="13" t="s">
        <v>240</v>
      </c>
      <c r="J28" s="14" t="s">
        <v>246</v>
      </c>
      <c r="K28" s="13" t="s">
        <v>280</v>
      </c>
      <c r="L28" s="74">
        <v>0.6</v>
      </c>
      <c r="M28" s="46">
        <v>0.4</v>
      </c>
      <c r="N28" s="13">
        <v>4</v>
      </c>
      <c r="O28" s="63" t="s">
        <v>334</v>
      </c>
      <c r="P28" s="40">
        <v>17</v>
      </c>
      <c r="Q28" s="13" t="s">
        <v>241</v>
      </c>
      <c r="R28" s="14" t="s">
        <v>344</v>
      </c>
      <c r="S28" s="13"/>
      <c r="T28" s="13" t="s">
        <v>350</v>
      </c>
      <c r="U28" s="15" t="s">
        <v>353</v>
      </c>
      <c r="V28" s="79">
        <f t="shared" si="0"/>
        <v>0.25</v>
      </c>
      <c r="W28" s="79">
        <f t="shared" si="1"/>
        <v>0.15</v>
      </c>
      <c r="X28" s="79">
        <f t="shared" si="2"/>
        <v>0.4</v>
      </c>
      <c r="Y28" s="71">
        <f t="shared" si="3"/>
        <v>0.36</v>
      </c>
      <c r="Z28" s="80">
        <f t="shared" si="4"/>
        <v>0.4</v>
      </c>
      <c r="AA28" s="85">
        <v>3</v>
      </c>
      <c r="AB28" s="63" t="s">
        <v>334</v>
      </c>
      <c r="AC28" s="13" t="s">
        <v>367</v>
      </c>
      <c r="AD28" s="13" t="s">
        <v>244</v>
      </c>
      <c r="AE28" s="13" t="s">
        <v>245</v>
      </c>
    </row>
    <row r="29" spans="2:32" ht="103.5" customHeight="1" x14ac:dyDescent="0.25">
      <c r="B29" s="132"/>
      <c r="C29" s="132"/>
      <c r="D29" s="40" t="s">
        <v>13</v>
      </c>
      <c r="E29" s="40" t="s">
        <v>55</v>
      </c>
      <c r="F29" s="40">
        <v>18</v>
      </c>
      <c r="G29" s="13" t="s">
        <v>252</v>
      </c>
      <c r="H29" s="13" t="s">
        <v>163</v>
      </c>
      <c r="I29" s="13" t="s">
        <v>251</v>
      </c>
      <c r="J29" s="14" t="s">
        <v>247</v>
      </c>
      <c r="K29" s="13" t="s">
        <v>280</v>
      </c>
      <c r="L29" s="74">
        <v>0.6</v>
      </c>
      <c r="M29" s="46">
        <v>0.4</v>
      </c>
      <c r="N29" s="13">
        <v>4</v>
      </c>
      <c r="O29" s="63" t="s">
        <v>334</v>
      </c>
      <c r="P29" s="40">
        <v>18</v>
      </c>
      <c r="Q29" s="14" t="s">
        <v>243</v>
      </c>
      <c r="R29" s="14" t="s">
        <v>344</v>
      </c>
      <c r="S29" s="14"/>
      <c r="T29" s="14" t="s">
        <v>350</v>
      </c>
      <c r="U29" s="15" t="s">
        <v>353</v>
      </c>
      <c r="V29" s="79">
        <f t="shared" si="0"/>
        <v>0.25</v>
      </c>
      <c r="W29" s="79">
        <f t="shared" si="1"/>
        <v>0.15</v>
      </c>
      <c r="X29" s="79">
        <f t="shared" si="2"/>
        <v>0.4</v>
      </c>
      <c r="Y29" s="71">
        <f t="shared" si="3"/>
        <v>0.36</v>
      </c>
      <c r="Z29" s="80">
        <f t="shared" si="4"/>
        <v>0.4</v>
      </c>
      <c r="AA29" s="85">
        <v>3</v>
      </c>
      <c r="AB29" s="63" t="s">
        <v>334</v>
      </c>
      <c r="AC29" s="14" t="s">
        <v>367</v>
      </c>
      <c r="AD29" s="13" t="s">
        <v>244</v>
      </c>
      <c r="AE29" s="13" t="s">
        <v>245</v>
      </c>
    </row>
    <row r="30" spans="2:32" ht="133.5" customHeight="1" x14ac:dyDescent="0.25">
      <c r="B30" s="133"/>
      <c r="C30" s="133"/>
      <c r="D30" s="40" t="s">
        <v>13</v>
      </c>
      <c r="E30" s="40" t="s">
        <v>55</v>
      </c>
      <c r="F30" s="40">
        <v>19</v>
      </c>
      <c r="G30" s="14" t="s">
        <v>250</v>
      </c>
      <c r="H30" s="13" t="s">
        <v>163</v>
      </c>
      <c r="I30" s="13" t="s">
        <v>249</v>
      </c>
      <c r="J30" s="14" t="s">
        <v>248</v>
      </c>
      <c r="K30" s="13" t="s">
        <v>280</v>
      </c>
      <c r="L30" s="74">
        <v>0.6</v>
      </c>
      <c r="M30" s="46">
        <v>0.4</v>
      </c>
      <c r="N30" s="13">
        <v>4</v>
      </c>
      <c r="O30" s="63" t="s">
        <v>334</v>
      </c>
      <c r="P30" s="40">
        <v>19</v>
      </c>
      <c r="Q30" s="13" t="s">
        <v>241</v>
      </c>
      <c r="R30" s="14" t="s">
        <v>344</v>
      </c>
      <c r="S30" s="13"/>
      <c r="T30" s="13" t="s">
        <v>350</v>
      </c>
      <c r="U30" s="15" t="s">
        <v>353</v>
      </c>
      <c r="V30" s="79">
        <f t="shared" si="0"/>
        <v>0.25</v>
      </c>
      <c r="W30" s="79">
        <f t="shared" si="1"/>
        <v>0.15</v>
      </c>
      <c r="X30" s="79">
        <f t="shared" si="2"/>
        <v>0.4</v>
      </c>
      <c r="Y30" s="71">
        <f t="shared" si="3"/>
        <v>0.36</v>
      </c>
      <c r="Z30" s="80">
        <f t="shared" si="4"/>
        <v>0.4</v>
      </c>
      <c r="AA30" s="85">
        <v>3</v>
      </c>
      <c r="AB30" s="63" t="s">
        <v>334</v>
      </c>
      <c r="AC30" s="13" t="s">
        <v>367</v>
      </c>
      <c r="AD30" s="13" t="s">
        <v>244</v>
      </c>
      <c r="AE30" s="13" t="s">
        <v>245</v>
      </c>
    </row>
    <row r="31" spans="2:32" s="18" customFormat="1" ht="142.5" customHeight="1" x14ac:dyDescent="0.25">
      <c r="B31" s="134" t="s">
        <v>3</v>
      </c>
      <c r="C31" s="134" t="s">
        <v>14</v>
      </c>
      <c r="D31" s="33" t="s">
        <v>15</v>
      </c>
      <c r="E31" s="33" t="s">
        <v>56</v>
      </c>
      <c r="F31" s="98">
        <v>20</v>
      </c>
      <c r="G31" s="14" t="s">
        <v>93</v>
      </c>
      <c r="H31" s="38" t="s">
        <v>162</v>
      </c>
      <c r="I31" s="13" t="s">
        <v>166</v>
      </c>
      <c r="J31" s="14" t="s">
        <v>94</v>
      </c>
      <c r="K31" s="39" t="s">
        <v>279</v>
      </c>
      <c r="L31" s="74">
        <v>0.6</v>
      </c>
      <c r="M31" s="46">
        <v>0.6</v>
      </c>
      <c r="N31" s="13">
        <v>4</v>
      </c>
      <c r="O31" s="63" t="s">
        <v>334</v>
      </c>
      <c r="P31" s="98">
        <v>20</v>
      </c>
      <c r="Q31" s="14" t="s">
        <v>145</v>
      </c>
      <c r="R31" s="14" t="s">
        <v>344</v>
      </c>
      <c r="S31" s="14"/>
      <c r="T31" s="14" t="s">
        <v>350</v>
      </c>
      <c r="U31" s="15" t="s">
        <v>353</v>
      </c>
      <c r="V31" s="79">
        <f t="shared" si="0"/>
        <v>0.25</v>
      </c>
      <c r="W31" s="79">
        <f t="shared" si="1"/>
        <v>0.15</v>
      </c>
      <c r="X31" s="79">
        <f t="shared" si="2"/>
        <v>0.4</v>
      </c>
      <c r="Y31" s="71">
        <f t="shared" si="3"/>
        <v>0.36</v>
      </c>
      <c r="Z31" s="80">
        <f t="shared" si="4"/>
        <v>0.6</v>
      </c>
      <c r="AA31" s="85">
        <v>4</v>
      </c>
      <c r="AB31" s="63" t="s">
        <v>334</v>
      </c>
      <c r="AC31" s="14" t="s">
        <v>367</v>
      </c>
      <c r="AD31" s="14" t="s">
        <v>146</v>
      </c>
      <c r="AE31" s="14" t="s">
        <v>146</v>
      </c>
      <c r="AF31" s="9"/>
    </row>
    <row r="32" spans="2:32" s="18" customFormat="1" ht="114.75" customHeight="1" x14ac:dyDescent="0.25">
      <c r="B32" s="135"/>
      <c r="C32" s="135"/>
      <c r="D32" s="33" t="s">
        <v>88</v>
      </c>
      <c r="E32" s="33" t="s">
        <v>56</v>
      </c>
      <c r="F32" s="33">
        <v>21</v>
      </c>
      <c r="G32" s="14" t="s">
        <v>89</v>
      </c>
      <c r="H32" s="14" t="s">
        <v>163</v>
      </c>
      <c r="I32" s="13" t="s">
        <v>180</v>
      </c>
      <c r="J32" s="14" t="s">
        <v>90</v>
      </c>
      <c r="K32" s="13" t="s">
        <v>280</v>
      </c>
      <c r="L32" s="74">
        <v>0.6</v>
      </c>
      <c r="M32" s="46">
        <v>0.6</v>
      </c>
      <c r="N32" s="13">
        <v>4</v>
      </c>
      <c r="O32" s="63" t="s">
        <v>334</v>
      </c>
      <c r="P32" s="33">
        <v>21</v>
      </c>
      <c r="Q32" s="14" t="s">
        <v>147</v>
      </c>
      <c r="R32" s="14" t="s">
        <v>344</v>
      </c>
      <c r="S32" s="14"/>
      <c r="T32" s="14" t="s">
        <v>350</v>
      </c>
      <c r="U32" s="15" t="s">
        <v>353</v>
      </c>
      <c r="V32" s="79">
        <f t="shared" si="0"/>
        <v>0.25</v>
      </c>
      <c r="W32" s="79">
        <f t="shared" si="1"/>
        <v>0.15</v>
      </c>
      <c r="X32" s="79">
        <f t="shared" si="2"/>
        <v>0.4</v>
      </c>
      <c r="Y32" s="71">
        <f t="shared" si="3"/>
        <v>0.36</v>
      </c>
      <c r="Z32" s="80">
        <f t="shared" si="4"/>
        <v>0.6</v>
      </c>
      <c r="AA32" s="85">
        <v>4</v>
      </c>
      <c r="AB32" s="63" t="s">
        <v>334</v>
      </c>
      <c r="AC32" s="14" t="s">
        <v>367</v>
      </c>
      <c r="AD32" s="14" t="s">
        <v>148</v>
      </c>
      <c r="AE32" s="14" t="s">
        <v>148</v>
      </c>
      <c r="AF32" s="9"/>
    </row>
    <row r="33" spans="2:32" s="18" customFormat="1" ht="97.5" customHeight="1" x14ac:dyDescent="0.25">
      <c r="B33" s="135"/>
      <c r="C33" s="136"/>
      <c r="D33" s="33" t="s">
        <v>87</v>
      </c>
      <c r="E33" s="33" t="s">
        <v>56</v>
      </c>
      <c r="F33" s="98">
        <v>22</v>
      </c>
      <c r="G33" s="14" t="s">
        <v>91</v>
      </c>
      <c r="H33" s="14" t="s">
        <v>163</v>
      </c>
      <c r="I33" s="13" t="s">
        <v>179</v>
      </c>
      <c r="J33" s="14" t="s">
        <v>149</v>
      </c>
      <c r="K33" s="13" t="s">
        <v>280</v>
      </c>
      <c r="L33" s="74">
        <v>0.6</v>
      </c>
      <c r="M33" s="46">
        <v>0.6</v>
      </c>
      <c r="N33" s="13">
        <v>4</v>
      </c>
      <c r="O33" s="63" t="s">
        <v>334</v>
      </c>
      <c r="P33" s="98">
        <v>22</v>
      </c>
      <c r="Q33" s="14" t="s">
        <v>345</v>
      </c>
      <c r="R33" s="14" t="s">
        <v>344</v>
      </c>
      <c r="S33" s="14"/>
      <c r="T33" s="14" t="s">
        <v>350</v>
      </c>
      <c r="U33" s="15" t="s">
        <v>353</v>
      </c>
      <c r="V33" s="79">
        <f t="shared" si="0"/>
        <v>0.25</v>
      </c>
      <c r="W33" s="79">
        <f t="shared" si="1"/>
        <v>0.15</v>
      </c>
      <c r="X33" s="79">
        <f t="shared" si="2"/>
        <v>0.4</v>
      </c>
      <c r="Y33" s="71">
        <f t="shared" si="3"/>
        <v>0.36</v>
      </c>
      <c r="Z33" s="80">
        <f t="shared" si="4"/>
        <v>0.6</v>
      </c>
      <c r="AA33" s="85">
        <v>4</v>
      </c>
      <c r="AB33" s="63" t="s">
        <v>334</v>
      </c>
      <c r="AC33" s="14" t="s">
        <v>367</v>
      </c>
      <c r="AD33" s="13" t="s">
        <v>92</v>
      </c>
      <c r="AE33" s="13" t="s">
        <v>92</v>
      </c>
      <c r="AF33" s="9"/>
    </row>
    <row r="34" spans="2:32" s="18" customFormat="1" ht="89.25" customHeight="1" x14ac:dyDescent="0.25">
      <c r="B34" s="135"/>
      <c r="C34" s="134" t="s">
        <v>16</v>
      </c>
      <c r="D34" s="33" t="s">
        <v>224</v>
      </c>
      <c r="E34" s="33" t="s">
        <v>7</v>
      </c>
      <c r="F34" s="33">
        <v>23</v>
      </c>
      <c r="G34" s="14" t="s">
        <v>274</v>
      </c>
      <c r="H34" s="13" t="s">
        <v>163</v>
      </c>
      <c r="I34" s="13" t="s">
        <v>273</v>
      </c>
      <c r="J34" s="14" t="s">
        <v>275</v>
      </c>
      <c r="K34" s="13" t="s">
        <v>280</v>
      </c>
      <c r="L34" s="74">
        <v>0.6</v>
      </c>
      <c r="M34" s="46">
        <v>0.6</v>
      </c>
      <c r="N34" s="13">
        <v>4</v>
      </c>
      <c r="O34" s="63" t="s">
        <v>334</v>
      </c>
      <c r="P34" s="33">
        <v>23</v>
      </c>
      <c r="Q34" s="14" t="s">
        <v>346</v>
      </c>
      <c r="R34" s="14" t="s">
        <v>344</v>
      </c>
      <c r="S34" s="14"/>
      <c r="T34" s="14" t="s">
        <v>350</v>
      </c>
      <c r="U34" s="15" t="s">
        <v>354</v>
      </c>
      <c r="V34" s="79">
        <f t="shared" si="0"/>
        <v>0.25</v>
      </c>
      <c r="W34" s="79">
        <f t="shared" si="1"/>
        <v>0.25</v>
      </c>
      <c r="X34" s="79">
        <f t="shared" si="2"/>
        <v>0.5</v>
      </c>
      <c r="Y34" s="71">
        <f t="shared" si="3"/>
        <v>0.3</v>
      </c>
      <c r="Z34" s="80">
        <f t="shared" si="4"/>
        <v>0.6</v>
      </c>
      <c r="AA34" s="85">
        <v>3</v>
      </c>
      <c r="AB34" s="63" t="s">
        <v>334</v>
      </c>
      <c r="AC34" s="14" t="s">
        <v>367</v>
      </c>
      <c r="AD34" s="14" t="s">
        <v>276</v>
      </c>
      <c r="AE34" s="13" t="s">
        <v>277</v>
      </c>
      <c r="AF34" s="9"/>
    </row>
    <row r="35" spans="2:32" s="18" customFormat="1" ht="108.75" customHeight="1" x14ac:dyDescent="0.25">
      <c r="B35" s="135"/>
      <c r="C35" s="135"/>
      <c r="D35" s="33" t="s">
        <v>224</v>
      </c>
      <c r="E35" s="33" t="s">
        <v>7</v>
      </c>
      <c r="F35" s="33">
        <v>24</v>
      </c>
      <c r="G35" s="14" t="s">
        <v>260</v>
      </c>
      <c r="H35" s="39" t="s">
        <v>162</v>
      </c>
      <c r="I35" s="13" t="s">
        <v>258</v>
      </c>
      <c r="J35" s="14" t="s">
        <v>259</v>
      </c>
      <c r="K35" s="39" t="s">
        <v>279</v>
      </c>
      <c r="L35" s="74">
        <v>0.6</v>
      </c>
      <c r="M35" s="46">
        <v>0.6</v>
      </c>
      <c r="N35" s="13">
        <v>4</v>
      </c>
      <c r="O35" s="63" t="s">
        <v>334</v>
      </c>
      <c r="P35" s="33">
        <v>24</v>
      </c>
      <c r="Q35" s="13" t="s">
        <v>261</v>
      </c>
      <c r="R35" s="13"/>
      <c r="S35" s="13" t="s">
        <v>344</v>
      </c>
      <c r="T35" s="13" t="s">
        <v>349</v>
      </c>
      <c r="U35" s="17" t="s">
        <v>353</v>
      </c>
      <c r="V35" s="79">
        <f t="shared" si="0"/>
        <v>0.15</v>
      </c>
      <c r="W35" s="79">
        <f t="shared" si="1"/>
        <v>0.15</v>
      </c>
      <c r="X35" s="79">
        <f t="shared" si="2"/>
        <v>0.3</v>
      </c>
      <c r="Y35" s="71">
        <f t="shared" si="3"/>
        <v>0.6</v>
      </c>
      <c r="Z35" s="80">
        <f t="shared" si="4"/>
        <v>0.42</v>
      </c>
      <c r="AA35" s="85">
        <v>4</v>
      </c>
      <c r="AB35" s="63" t="s">
        <v>334</v>
      </c>
      <c r="AC35" s="13" t="s">
        <v>367</v>
      </c>
      <c r="AD35" s="13" t="s">
        <v>278</v>
      </c>
      <c r="AE35" s="13" t="s">
        <v>277</v>
      </c>
      <c r="AF35" s="9"/>
    </row>
    <row r="36" spans="2:32" s="18" customFormat="1" ht="105" customHeight="1" x14ac:dyDescent="0.25">
      <c r="B36" s="135"/>
      <c r="C36" s="135"/>
      <c r="D36" s="33" t="s">
        <v>61</v>
      </c>
      <c r="E36" s="33" t="s">
        <v>64</v>
      </c>
      <c r="F36" s="98">
        <v>25</v>
      </c>
      <c r="G36" s="13" t="s">
        <v>100</v>
      </c>
      <c r="H36" s="13" t="s">
        <v>163</v>
      </c>
      <c r="I36" s="13" t="s">
        <v>120</v>
      </c>
      <c r="J36" s="13" t="s">
        <v>99</v>
      </c>
      <c r="K36" s="13" t="s">
        <v>281</v>
      </c>
      <c r="L36" s="74">
        <v>0.6</v>
      </c>
      <c r="M36" s="46">
        <v>0.6</v>
      </c>
      <c r="N36" s="13">
        <v>4</v>
      </c>
      <c r="O36" s="63" t="s">
        <v>334</v>
      </c>
      <c r="P36" s="98">
        <v>25</v>
      </c>
      <c r="Q36" s="13" t="s">
        <v>347</v>
      </c>
      <c r="R36" s="13" t="s">
        <v>344</v>
      </c>
      <c r="S36" s="13"/>
      <c r="T36" s="13" t="s">
        <v>350</v>
      </c>
      <c r="U36" s="17" t="s">
        <v>353</v>
      </c>
      <c r="V36" s="79">
        <f t="shared" si="0"/>
        <v>0.25</v>
      </c>
      <c r="W36" s="79">
        <f t="shared" si="1"/>
        <v>0.15</v>
      </c>
      <c r="X36" s="79">
        <f t="shared" si="2"/>
        <v>0.4</v>
      </c>
      <c r="Y36" s="71">
        <f t="shared" si="3"/>
        <v>0.36</v>
      </c>
      <c r="Z36" s="80">
        <f t="shared" si="4"/>
        <v>0.6</v>
      </c>
      <c r="AA36" s="85">
        <v>4</v>
      </c>
      <c r="AB36" s="63" t="s">
        <v>334</v>
      </c>
      <c r="AC36" s="13" t="s">
        <v>367</v>
      </c>
      <c r="AD36" s="13" t="s">
        <v>222</v>
      </c>
      <c r="AE36" s="15" t="s">
        <v>223</v>
      </c>
      <c r="AF36" s="9"/>
    </row>
    <row r="37" spans="2:32" s="18" customFormat="1" ht="111" customHeight="1" x14ac:dyDescent="0.25">
      <c r="B37" s="135"/>
      <c r="C37" s="135"/>
      <c r="D37" s="33" t="s">
        <v>61</v>
      </c>
      <c r="E37" s="33" t="s">
        <v>64</v>
      </c>
      <c r="F37" s="98">
        <v>26</v>
      </c>
      <c r="G37" s="14" t="s">
        <v>177</v>
      </c>
      <c r="H37" s="14" t="s">
        <v>163</v>
      </c>
      <c r="I37" s="13" t="s">
        <v>178</v>
      </c>
      <c r="J37" s="14" t="s">
        <v>181</v>
      </c>
      <c r="K37" s="13" t="s">
        <v>280</v>
      </c>
      <c r="L37" s="74">
        <v>0.6</v>
      </c>
      <c r="M37" s="46">
        <v>0.6</v>
      </c>
      <c r="N37" s="13">
        <v>4</v>
      </c>
      <c r="O37" s="63" t="s">
        <v>334</v>
      </c>
      <c r="P37" s="98">
        <v>26</v>
      </c>
      <c r="Q37" s="14" t="s">
        <v>182</v>
      </c>
      <c r="R37" s="13" t="s">
        <v>344</v>
      </c>
      <c r="S37" s="14"/>
      <c r="T37" s="14" t="s">
        <v>350</v>
      </c>
      <c r="U37" s="15" t="s">
        <v>353</v>
      </c>
      <c r="V37" s="79">
        <f t="shared" si="0"/>
        <v>0.25</v>
      </c>
      <c r="W37" s="79">
        <f t="shared" si="1"/>
        <v>0.15</v>
      </c>
      <c r="X37" s="79">
        <f t="shared" si="2"/>
        <v>0.4</v>
      </c>
      <c r="Y37" s="71">
        <f t="shared" si="3"/>
        <v>0.36</v>
      </c>
      <c r="Z37" s="80">
        <f t="shared" si="4"/>
        <v>0.6</v>
      </c>
      <c r="AA37" s="85">
        <v>4</v>
      </c>
      <c r="AB37" s="63" t="s">
        <v>334</v>
      </c>
      <c r="AC37" s="14" t="s">
        <v>367</v>
      </c>
      <c r="AD37" s="13" t="s">
        <v>183</v>
      </c>
      <c r="AE37" s="13" t="s">
        <v>184</v>
      </c>
      <c r="AF37" s="9"/>
    </row>
    <row r="38" spans="2:32" s="18" customFormat="1" ht="117" customHeight="1" x14ac:dyDescent="0.25">
      <c r="B38" s="135"/>
      <c r="C38" s="135"/>
      <c r="D38" s="33" t="s">
        <v>17</v>
      </c>
      <c r="E38" s="33" t="s">
        <v>57</v>
      </c>
      <c r="F38" s="33">
        <v>27</v>
      </c>
      <c r="G38" s="14" t="s">
        <v>218</v>
      </c>
      <c r="H38" s="13" t="s">
        <v>163</v>
      </c>
      <c r="I38" s="13" t="s">
        <v>219</v>
      </c>
      <c r="J38" s="14" t="s">
        <v>220</v>
      </c>
      <c r="K38" s="13" t="s">
        <v>281</v>
      </c>
      <c r="L38" s="74">
        <v>0.6</v>
      </c>
      <c r="M38" s="46">
        <v>0.6</v>
      </c>
      <c r="N38" s="13">
        <v>4</v>
      </c>
      <c r="O38" s="63" t="s">
        <v>334</v>
      </c>
      <c r="P38" s="33">
        <v>27</v>
      </c>
      <c r="Q38" s="14" t="s">
        <v>348</v>
      </c>
      <c r="R38" s="14" t="s">
        <v>344</v>
      </c>
      <c r="S38" s="14"/>
      <c r="T38" s="14" t="s">
        <v>350</v>
      </c>
      <c r="U38" s="15" t="s">
        <v>354</v>
      </c>
      <c r="V38" s="79">
        <f t="shared" si="0"/>
        <v>0.25</v>
      </c>
      <c r="W38" s="79">
        <f t="shared" si="1"/>
        <v>0.25</v>
      </c>
      <c r="X38" s="79">
        <f t="shared" si="2"/>
        <v>0.5</v>
      </c>
      <c r="Y38" s="71">
        <f t="shared" si="3"/>
        <v>0.3</v>
      </c>
      <c r="Z38" s="80">
        <f t="shared" si="4"/>
        <v>0.6</v>
      </c>
      <c r="AA38" s="85">
        <v>3</v>
      </c>
      <c r="AB38" s="63" t="s">
        <v>334</v>
      </c>
      <c r="AC38" s="14" t="s">
        <v>367</v>
      </c>
      <c r="AD38" s="13" t="s">
        <v>221</v>
      </c>
      <c r="AE38" s="13" t="s">
        <v>173</v>
      </c>
      <c r="AF38" s="9"/>
    </row>
    <row r="39" spans="2:32" s="18" customFormat="1" ht="129.75" customHeight="1" x14ac:dyDescent="0.25">
      <c r="B39" s="135"/>
      <c r="C39" s="135"/>
      <c r="D39" s="33" t="s">
        <v>17</v>
      </c>
      <c r="E39" s="33" t="s">
        <v>57</v>
      </c>
      <c r="F39" s="33">
        <v>28</v>
      </c>
      <c r="G39" s="14" t="s">
        <v>267</v>
      </c>
      <c r="H39" s="13" t="s">
        <v>163</v>
      </c>
      <c r="I39" s="13" t="s">
        <v>225</v>
      </c>
      <c r="J39" s="14" t="s">
        <v>268</v>
      </c>
      <c r="K39" s="13" t="s">
        <v>281</v>
      </c>
      <c r="L39" s="74">
        <v>0.6</v>
      </c>
      <c r="M39" s="46">
        <v>0.6</v>
      </c>
      <c r="N39" s="13">
        <v>4</v>
      </c>
      <c r="O39" s="63" t="s">
        <v>334</v>
      </c>
      <c r="P39" s="33">
        <v>28</v>
      </c>
      <c r="Q39" s="13" t="s">
        <v>269</v>
      </c>
      <c r="R39" s="14" t="s">
        <v>344</v>
      </c>
      <c r="S39" s="13"/>
      <c r="T39" s="13" t="s">
        <v>350</v>
      </c>
      <c r="U39" s="17" t="s">
        <v>354</v>
      </c>
      <c r="V39" s="79">
        <f t="shared" si="0"/>
        <v>0.25</v>
      </c>
      <c r="W39" s="79">
        <f t="shared" si="1"/>
        <v>0.25</v>
      </c>
      <c r="X39" s="79">
        <f t="shared" si="2"/>
        <v>0.5</v>
      </c>
      <c r="Y39" s="71">
        <f t="shared" si="3"/>
        <v>0.3</v>
      </c>
      <c r="Z39" s="80">
        <f t="shared" si="4"/>
        <v>0.6</v>
      </c>
      <c r="AA39" s="85">
        <v>3</v>
      </c>
      <c r="AB39" s="63" t="s">
        <v>334</v>
      </c>
      <c r="AC39" s="13" t="s">
        <v>367</v>
      </c>
      <c r="AD39" s="14" t="s">
        <v>270</v>
      </c>
      <c r="AE39" s="13" t="s">
        <v>271</v>
      </c>
      <c r="AF39" s="9"/>
    </row>
    <row r="40" spans="2:32" s="18" customFormat="1" ht="118.5" customHeight="1" x14ac:dyDescent="0.25">
      <c r="B40" s="135"/>
      <c r="C40" s="136"/>
      <c r="D40" s="33" t="s">
        <v>17</v>
      </c>
      <c r="E40" s="33" t="s">
        <v>57</v>
      </c>
      <c r="F40" s="33">
        <v>29</v>
      </c>
      <c r="G40" s="14" t="s">
        <v>263</v>
      </c>
      <c r="H40" s="13" t="s">
        <v>163</v>
      </c>
      <c r="I40" s="13" t="s">
        <v>262</v>
      </c>
      <c r="J40" s="14" t="s">
        <v>264</v>
      </c>
      <c r="K40" s="13" t="s">
        <v>281</v>
      </c>
      <c r="L40" s="74">
        <v>0.6</v>
      </c>
      <c r="M40" s="46">
        <v>0.6</v>
      </c>
      <c r="N40" s="13">
        <v>4</v>
      </c>
      <c r="O40" s="63" t="s">
        <v>334</v>
      </c>
      <c r="P40" s="33">
        <v>29</v>
      </c>
      <c r="Q40" s="13" t="s">
        <v>265</v>
      </c>
      <c r="R40" s="13" t="s">
        <v>344</v>
      </c>
      <c r="S40" s="13"/>
      <c r="T40" s="13" t="s">
        <v>350</v>
      </c>
      <c r="U40" s="17" t="s">
        <v>353</v>
      </c>
      <c r="V40" s="79">
        <f t="shared" si="0"/>
        <v>0.25</v>
      </c>
      <c r="W40" s="79">
        <f t="shared" si="1"/>
        <v>0.15</v>
      </c>
      <c r="X40" s="79">
        <f t="shared" si="2"/>
        <v>0.4</v>
      </c>
      <c r="Y40" s="71">
        <f t="shared" si="3"/>
        <v>0.36</v>
      </c>
      <c r="Z40" s="80">
        <f t="shared" si="4"/>
        <v>0.6</v>
      </c>
      <c r="AA40" s="85">
        <v>4</v>
      </c>
      <c r="AB40" s="63" t="s">
        <v>334</v>
      </c>
      <c r="AC40" s="13" t="s">
        <v>367</v>
      </c>
      <c r="AD40" s="14" t="s">
        <v>266</v>
      </c>
      <c r="AE40" s="13"/>
      <c r="AF40" s="9"/>
    </row>
    <row r="41" spans="2:32" s="18" customFormat="1" ht="107.25" customHeight="1" x14ac:dyDescent="0.25">
      <c r="B41" s="135"/>
      <c r="C41" s="134" t="s">
        <v>18</v>
      </c>
      <c r="D41" s="33" t="s">
        <v>167</v>
      </c>
      <c r="E41" s="33" t="s">
        <v>56</v>
      </c>
      <c r="F41" s="98">
        <v>30</v>
      </c>
      <c r="G41" s="14" t="s">
        <v>168</v>
      </c>
      <c r="H41" s="38" t="s">
        <v>162</v>
      </c>
      <c r="I41" s="13" t="s">
        <v>170</v>
      </c>
      <c r="J41" s="14" t="s">
        <v>169</v>
      </c>
      <c r="K41" s="39" t="s">
        <v>279</v>
      </c>
      <c r="L41" s="74">
        <v>0.6</v>
      </c>
      <c r="M41" s="46">
        <v>0.6</v>
      </c>
      <c r="N41" s="13">
        <v>4</v>
      </c>
      <c r="O41" s="63" t="s">
        <v>334</v>
      </c>
      <c r="P41" s="98">
        <v>30</v>
      </c>
      <c r="Q41" s="14" t="s">
        <v>171</v>
      </c>
      <c r="R41" s="14" t="s">
        <v>344</v>
      </c>
      <c r="S41" s="14"/>
      <c r="T41" s="14" t="s">
        <v>350</v>
      </c>
      <c r="U41" s="15" t="s">
        <v>353</v>
      </c>
      <c r="V41" s="79">
        <f t="shared" si="0"/>
        <v>0.25</v>
      </c>
      <c r="W41" s="79">
        <f t="shared" si="1"/>
        <v>0.15</v>
      </c>
      <c r="X41" s="79">
        <f t="shared" si="2"/>
        <v>0.4</v>
      </c>
      <c r="Y41" s="71">
        <f t="shared" si="3"/>
        <v>0.36</v>
      </c>
      <c r="Z41" s="80">
        <f t="shared" si="4"/>
        <v>0.6</v>
      </c>
      <c r="AA41" s="85">
        <v>4</v>
      </c>
      <c r="AB41" s="63" t="s">
        <v>334</v>
      </c>
      <c r="AC41" s="14" t="s">
        <v>367</v>
      </c>
      <c r="AD41" s="14" t="s">
        <v>172</v>
      </c>
      <c r="AE41" s="14" t="s">
        <v>173</v>
      </c>
      <c r="AF41" s="9"/>
    </row>
    <row r="42" spans="2:32" s="18" customFormat="1" ht="111" customHeight="1" x14ac:dyDescent="0.25">
      <c r="B42" s="135"/>
      <c r="C42" s="135"/>
      <c r="D42" s="33" t="s">
        <v>167</v>
      </c>
      <c r="E42" s="33" t="s">
        <v>56</v>
      </c>
      <c r="F42" s="98">
        <v>31</v>
      </c>
      <c r="G42" s="14" t="s">
        <v>85</v>
      </c>
      <c r="H42" s="14" t="s">
        <v>163</v>
      </c>
      <c r="I42" s="13" t="s">
        <v>84</v>
      </c>
      <c r="J42" s="14" t="s">
        <v>86</v>
      </c>
      <c r="K42" s="13" t="s">
        <v>31</v>
      </c>
      <c r="L42" s="46">
        <v>0.4</v>
      </c>
      <c r="M42" s="46">
        <v>0.8</v>
      </c>
      <c r="N42" s="13">
        <v>6</v>
      </c>
      <c r="O42" s="49" t="s">
        <v>312</v>
      </c>
      <c r="P42" s="98">
        <v>31</v>
      </c>
      <c r="Q42" s="14" t="s">
        <v>174</v>
      </c>
      <c r="R42" s="14"/>
      <c r="S42" s="14" t="s">
        <v>344</v>
      </c>
      <c r="T42" s="14" t="s">
        <v>351</v>
      </c>
      <c r="U42" s="15" t="s">
        <v>353</v>
      </c>
      <c r="V42" s="79">
        <f t="shared" si="0"/>
        <v>0.1</v>
      </c>
      <c r="W42" s="79">
        <f t="shared" si="1"/>
        <v>0.15</v>
      </c>
      <c r="X42" s="79">
        <f t="shared" si="2"/>
        <v>0.25</v>
      </c>
      <c r="Y42" s="71">
        <f t="shared" si="3"/>
        <v>0.4</v>
      </c>
      <c r="Z42" s="80">
        <f t="shared" si="4"/>
        <v>0.60000000000000009</v>
      </c>
      <c r="AA42" s="85">
        <v>4</v>
      </c>
      <c r="AB42" s="63" t="s">
        <v>334</v>
      </c>
      <c r="AC42" s="14" t="s">
        <v>368</v>
      </c>
      <c r="AD42" s="14" t="s">
        <v>175</v>
      </c>
      <c r="AE42" s="14" t="s">
        <v>176</v>
      </c>
      <c r="AF42" s="9"/>
    </row>
    <row r="43" spans="2:32" s="18" customFormat="1" ht="122.25" customHeight="1" x14ac:dyDescent="0.25">
      <c r="B43" s="135"/>
      <c r="C43" s="136"/>
      <c r="D43" s="33" t="s">
        <v>189</v>
      </c>
      <c r="E43" s="33" t="s">
        <v>56</v>
      </c>
      <c r="F43" s="98">
        <v>32</v>
      </c>
      <c r="G43" s="14" t="s">
        <v>185</v>
      </c>
      <c r="H43" s="38" t="s">
        <v>162</v>
      </c>
      <c r="I43" s="13" t="s">
        <v>186</v>
      </c>
      <c r="J43" s="14" t="s">
        <v>83</v>
      </c>
      <c r="K43" s="39" t="s">
        <v>279</v>
      </c>
      <c r="L43" s="74">
        <v>0.6</v>
      </c>
      <c r="M43" s="74">
        <v>0.6</v>
      </c>
      <c r="N43" s="13">
        <v>4</v>
      </c>
      <c r="O43" s="63" t="s">
        <v>334</v>
      </c>
      <c r="P43" s="98">
        <v>32</v>
      </c>
      <c r="Q43" s="14" t="s">
        <v>188</v>
      </c>
      <c r="R43" s="14" t="s">
        <v>344</v>
      </c>
      <c r="S43" s="14"/>
      <c r="T43" s="14" t="s">
        <v>350</v>
      </c>
      <c r="U43" s="15" t="s">
        <v>353</v>
      </c>
      <c r="V43" s="79">
        <f t="shared" si="0"/>
        <v>0.25</v>
      </c>
      <c r="W43" s="79">
        <f t="shared" si="1"/>
        <v>0.15</v>
      </c>
      <c r="X43" s="79">
        <f t="shared" si="2"/>
        <v>0.4</v>
      </c>
      <c r="Y43" s="71">
        <f t="shared" si="3"/>
        <v>0.36</v>
      </c>
      <c r="Z43" s="80">
        <f t="shared" si="4"/>
        <v>0.6</v>
      </c>
      <c r="AA43" s="85">
        <v>4</v>
      </c>
      <c r="AB43" s="63" t="s">
        <v>334</v>
      </c>
      <c r="AC43" s="14" t="s">
        <v>367</v>
      </c>
      <c r="AD43" s="14" t="s">
        <v>187</v>
      </c>
      <c r="AE43" s="14" t="s">
        <v>173</v>
      </c>
      <c r="AF43" s="9"/>
    </row>
    <row r="44" spans="2:32" s="18" customFormat="1" ht="150" customHeight="1" x14ac:dyDescent="0.25">
      <c r="B44" s="135"/>
      <c r="C44" s="134" t="s">
        <v>4</v>
      </c>
      <c r="D44" s="33" t="s">
        <v>19</v>
      </c>
      <c r="E44" s="33" t="s">
        <v>56</v>
      </c>
      <c r="F44" s="33">
        <v>33</v>
      </c>
      <c r="G44" s="13" t="s">
        <v>75</v>
      </c>
      <c r="H44" s="13" t="s">
        <v>163</v>
      </c>
      <c r="I44" s="13" t="s">
        <v>150</v>
      </c>
      <c r="J44" s="14" t="s">
        <v>151</v>
      </c>
      <c r="K44" s="13" t="s">
        <v>280</v>
      </c>
      <c r="L44" s="46">
        <v>0.6</v>
      </c>
      <c r="M44" s="46">
        <v>0.4</v>
      </c>
      <c r="N44" s="13">
        <v>4</v>
      </c>
      <c r="O44" s="63" t="s">
        <v>334</v>
      </c>
      <c r="P44" s="33">
        <v>33</v>
      </c>
      <c r="Q44" s="21" t="s">
        <v>154</v>
      </c>
      <c r="R44" s="21" t="s">
        <v>344</v>
      </c>
      <c r="S44" s="21"/>
      <c r="T44" s="21" t="s">
        <v>350</v>
      </c>
      <c r="U44" s="81" t="s">
        <v>353</v>
      </c>
      <c r="V44" s="79">
        <f t="shared" si="0"/>
        <v>0.25</v>
      </c>
      <c r="W44" s="79">
        <f t="shared" si="1"/>
        <v>0.15</v>
      </c>
      <c r="X44" s="79">
        <f t="shared" si="2"/>
        <v>0.4</v>
      </c>
      <c r="Y44" s="71">
        <f t="shared" si="3"/>
        <v>0.36</v>
      </c>
      <c r="Z44" s="80">
        <f t="shared" si="4"/>
        <v>0.4</v>
      </c>
      <c r="AA44" s="85">
        <v>3</v>
      </c>
      <c r="AB44" s="63" t="s">
        <v>334</v>
      </c>
      <c r="AC44" s="21" t="s">
        <v>367</v>
      </c>
      <c r="AD44" s="21" t="s">
        <v>152</v>
      </c>
      <c r="AE44" s="14" t="s">
        <v>153</v>
      </c>
      <c r="AF44" s="9"/>
    </row>
    <row r="45" spans="2:32" s="18" customFormat="1" ht="148.5" customHeight="1" x14ac:dyDescent="0.25">
      <c r="B45" s="135"/>
      <c r="C45" s="135"/>
      <c r="D45" s="33" t="s">
        <v>20</v>
      </c>
      <c r="E45" s="33" t="s">
        <v>56</v>
      </c>
      <c r="F45" s="33">
        <v>34</v>
      </c>
      <c r="G45" s="13" t="s">
        <v>190</v>
      </c>
      <c r="H45" s="39" t="s">
        <v>162</v>
      </c>
      <c r="I45" s="13" t="s">
        <v>193</v>
      </c>
      <c r="J45" s="14" t="s">
        <v>191</v>
      </c>
      <c r="K45" s="39" t="s">
        <v>279</v>
      </c>
      <c r="L45" s="74">
        <v>0.6</v>
      </c>
      <c r="M45" s="74">
        <v>0.6</v>
      </c>
      <c r="N45" s="13">
        <v>4</v>
      </c>
      <c r="O45" s="63" t="s">
        <v>334</v>
      </c>
      <c r="P45" s="33">
        <v>34</v>
      </c>
      <c r="Q45" s="14" t="s">
        <v>194</v>
      </c>
      <c r="R45" s="14" t="s">
        <v>344</v>
      </c>
      <c r="S45" s="14"/>
      <c r="T45" s="14" t="s">
        <v>350</v>
      </c>
      <c r="U45" s="15" t="s">
        <v>353</v>
      </c>
      <c r="V45" s="79">
        <f t="shared" si="0"/>
        <v>0.25</v>
      </c>
      <c r="W45" s="79">
        <f t="shared" si="1"/>
        <v>0.15</v>
      </c>
      <c r="X45" s="79">
        <f t="shared" si="2"/>
        <v>0.4</v>
      </c>
      <c r="Y45" s="71">
        <f t="shared" si="3"/>
        <v>0.36</v>
      </c>
      <c r="Z45" s="80">
        <f t="shared" si="4"/>
        <v>0.6</v>
      </c>
      <c r="AA45" s="85">
        <v>4</v>
      </c>
      <c r="AB45" s="63" t="s">
        <v>334</v>
      </c>
      <c r="AC45" s="14" t="s">
        <v>367</v>
      </c>
      <c r="AD45" s="14" t="s">
        <v>192</v>
      </c>
      <c r="AE45" s="14" t="s">
        <v>209</v>
      </c>
    </row>
    <row r="46" spans="2:32" s="18" customFormat="1" ht="90" customHeight="1" x14ac:dyDescent="0.25">
      <c r="B46" s="135"/>
      <c r="C46" s="135"/>
      <c r="D46" s="33" t="s">
        <v>21</v>
      </c>
      <c r="E46" s="33" t="s">
        <v>56</v>
      </c>
      <c r="F46" s="33">
        <v>35</v>
      </c>
      <c r="G46" s="13" t="s">
        <v>195</v>
      </c>
      <c r="H46" s="39" t="s">
        <v>162</v>
      </c>
      <c r="I46" s="13" t="s">
        <v>196</v>
      </c>
      <c r="J46" s="14" t="s">
        <v>197</v>
      </c>
      <c r="K46" s="39" t="s">
        <v>279</v>
      </c>
      <c r="L46" s="74">
        <v>0.6</v>
      </c>
      <c r="M46" s="46">
        <v>0.4</v>
      </c>
      <c r="N46" s="13">
        <v>4</v>
      </c>
      <c r="O46" s="63" t="s">
        <v>334</v>
      </c>
      <c r="P46" s="33">
        <v>35</v>
      </c>
      <c r="Q46" s="13" t="s">
        <v>98</v>
      </c>
      <c r="R46" s="13"/>
      <c r="S46" s="13" t="s">
        <v>344</v>
      </c>
      <c r="T46" s="13" t="s">
        <v>349</v>
      </c>
      <c r="U46" s="17" t="s">
        <v>353</v>
      </c>
      <c r="V46" s="79">
        <f t="shared" si="0"/>
        <v>0.15</v>
      </c>
      <c r="W46" s="79">
        <f t="shared" si="1"/>
        <v>0.15</v>
      </c>
      <c r="X46" s="79">
        <f t="shared" si="2"/>
        <v>0.3</v>
      </c>
      <c r="Y46" s="71">
        <f t="shared" si="3"/>
        <v>0.6</v>
      </c>
      <c r="Z46" s="80">
        <f t="shared" si="4"/>
        <v>0.28000000000000003</v>
      </c>
      <c r="AA46" s="85">
        <v>3</v>
      </c>
      <c r="AB46" s="63" t="s">
        <v>334</v>
      </c>
      <c r="AC46" s="13" t="s">
        <v>367</v>
      </c>
      <c r="AD46" s="13" t="s">
        <v>198</v>
      </c>
      <c r="AE46" s="13" t="s">
        <v>199</v>
      </c>
    </row>
    <row r="47" spans="2:32" s="18" customFormat="1" ht="116.25" customHeight="1" x14ac:dyDescent="0.25">
      <c r="B47" s="135"/>
      <c r="C47" s="135"/>
      <c r="D47" s="33" t="s">
        <v>21</v>
      </c>
      <c r="E47" s="33" t="s">
        <v>56</v>
      </c>
      <c r="F47" s="33">
        <v>36</v>
      </c>
      <c r="G47" s="13" t="s">
        <v>79</v>
      </c>
      <c r="H47" s="13" t="s">
        <v>163</v>
      </c>
      <c r="I47" s="13" t="s">
        <v>200</v>
      </c>
      <c r="J47" s="14" t="s">
        <v>201</v>
      </c>
      <c r="K47" s="13" t="s">
        <v>280</v>
      </c>
      <c r="L47" s="74">
        <v>0.6</v>
      </c>
      <c r="M47" s="46">
        <v>0.4</v>
      </c>
      <c r="N47" s="13">
        <v>4</v>
      </c>
      <c r="O47" s="63" t="s">
        <v>334</v>
      </c>
      <c r="P47" s="33">
        <v>36</v>
      </c>
      <c r="Q47" s="14" t="s">
        <v>202</v>
      </c>
      <c r="R47" s="14"/>
      <c r="S47" s="13" t="s">
        <v>344</v>
      </c>
      <c r="T47" s="13" t="s">
        <v>349</v>
      </c>
      <c r="U47" s="17" t="s">
        <v>353</v>
      </c>
      <c r="V47" s="79">
        <f t="shared" si="0"/>
        <v>0.15</v>
      </c>
      <c r="W47" s="79">
        <f t="shared" si="1"/>
        <v>0.15</v>
      </c>
      <c r="X47" s="79">
        <f t="shared" si="2"/>
        <v>0.3</v>
      </c>
      <c r="Y47" s="71">
        <f t="shared" si="3"/>
        <v>0.6</v>
      </c>
      <c r="Z47" s="80">
        <f t="shared" si="4"/>
        <v>0.28000000000000003</v>
      </c>
      <c r="AA47" s="85">
        <v>3</v>
      </c>
      <c r="AB47" s="63" t="s">
        <v>334</v>
      </c>
      <c r="AC47" s="14" t="s">
        <v>367</v>
      </c>
      <c r="AD47" s="13" t="s">
        <v>80</v>
      </c>
      <c r="AE47" s="13" t="s">
        <v>199</v>
      </c>
    </row>
    <row r="48" spans="2:32" s="18" customFormat="1" ht="112.5" customHeight="1" x14ac:dyDescent="0.25">
      <c r="B48" s="135"/>
      <c r="C48" s="135"/>
      <c r="D48" s="33" t="s">
        <v>22</v>
      </c>
      <c r="E48" s="33" t="s">
        <v>56</v>
      </c>
      <c r="F48" s="33">
        <v>37</v>
      </c>
      <c r="G48" s="13" t="s">
        <v>203</v>
      </c>
      <c r="H48" s="39" t="s">
        <v>162</v>
      </c>
      <c r="I48" s="13" t="s">
        <v>121</v>
      </c>
      <c r="J48" s="14" t="s">
        <v>78</v>
      </c>
      <c r="K48" s="39" t="s">
        <v>279</v>
      </c>
      <c r="L48" s="74">
        <v>0.6</v>
      </c>
      <c r="M48" s="74">
        <v>0.6</v>
      </c>
      <c r="N48" s="13">
        <v>4</v>
      </c>
      <c r="O48" s="63" t="s">
        <v>334</v>
      </c>
      <c r="P48" s="33">
        <v>37</v>
      </c>
      <c r="Q48" s="13" t="s">
        <v>204</v>
      </c>
      <c r="R48" s="13" t="s">
        <v>344</v>
      </c>
      <c r="S48" s="13"/>
      <c r="T48" s="13" t="s">
        <v>350</v>
      </c>
      <c r="U48" s="17" t="s">
        <v>353</v>
      </c>
      <c r="V48" s="79">
        <f t="shared" si="0"/>
        <v>0.25</v>
      </c>
      <c r="W48" s="79">
        <f t="shared" si="1"/>
        <v>0.15</v>
      </c>
      <c r="X48" s="79">
        <f t="shared" si="2"/>
        <v>0.4</v>
      </c>
      <c r="Y48" s="71">
        <f t="shared" si="3"/>
        <v>0.36</v>
      </c>
      <c r="Z48" s="80">
        <f t="shared" si="4"/>
        <v>0.6</v>
      </c>
      <c r="AA48" s="85">
        <v>4</v>
      </c>
      <c r="AB48" s="63" t="s">
        <v>334</v>
      </c>
      <c r="AC48" s="13" t="s">
        <v>367</v>
      </c>
      <c r="AD48" s="13" t="s">
        <v>205</v>
      </c>
      <c r="AE48" s="13" t="s">
        <v>173</v>
      </c>
    </row>
    <row r="49" spans="2:31" s="18" customFormat="1" ht="250.5" customHeight="1" x14ac:dyDescent="0.25">
      <c r="B49" s="136"/>
      <c r="C49" s="136"/>
      <c r="D49" s="33" t="s">
        <v>95</v>
      </c>
      <c r="E49" s="33" t="s">
        <v>96</v>
      </c>
      <c r="F49" s="33">
        <v>38</v>
      </c>
      <c r="G49" s="13" t="s">
        <v>272</v>
      </c>
      <c r="H49" s="13" t="s">
        <v>163</v>
      </c>
      <c r="I49" s="13" t="s">
        <v>122</v>
      </c>
      <c r="J49" s="14" t="s">
        <v>206</v>
      </c>
      <c r="K49" s="13" t="s">
        <v>280</v>
      </c>
      <c r="L49" s="46">
        <v>0.4</v>
      </c>
      <c r="M49" s="46">
        <v>0.4</v>
      </c>
      <c r="N49" s="13">
        <v>3</v>
      </c>
      <c r="O49" s="63" t="s">
        <v>334</v>
      </c>
      <c r="P49" s="33">
        <v>38</v>
      </c>
      <c r="Q49" s="14" t="s">
        <v>207</v>
      </c>
      <c r="R49" s="14"/>
      <c r="S49" s="14" t="s">
        <v>344</v>
      </c>
      <c r="T49" s="14" t="s">
        <v>349</v>
      </c>
      <c r="U49" s="15" t="s">
        <v>353</v>
      </c>
      <c r="V49" s="79">
        <f t="shared" si="0"/>
        <v>0.15</v>
      </c>
      <c r="W49" s="79">
        <f t="shared" si="1"/>
        <v>0.15</v>
      </c>
      <c r="X49" s="79">
        <f t="shared" si="2"/>
        <v>0.3</v>
      </c>
      <c r="Y49" s="71">
        <f t="shared" si="3"/>
        <v>0.4</v>
      </c>
      <c r="Z49" s="80">
        <f t="shared" si="4"/>
        <v>0.28000000000000003</v>
      </c>
      <c r="AA49" s="85">
        <v>2</v>
      </c>
      <c r="AB49" s="60" t="s">
        <v>310</v>
      </c>
      <c r="AC49" s="14" t="s">
        <v>367</v>
      </c>
      <c r="AD49" s="13" t="s">
        <v>208</v>
      </c>
      <c r="AE49" s="14" t="s">
        <v>209</v>
      </c>
    </row>
    <row r="50" spans="2:31" s="18" customFormat="1" ht="119.25" customHeight="1" x14ac:dyDescent="0.25">
      <c r="B50" s="125" t="s">
        <v>23</v>
      </c>
      <c r="C50" s="125" t="s">
        <v>24</v>
      </c>
      <c r="D50" s="34" t="s">
        <v>25</v>
      </c>
      <c r="E50" s="34" t="s">
        <v>58</v>
      </c>
      <c r="F50" s="34">
        <v>39</v>
      </c>
      <c r="G50" s="13" t="s">
        <v>158</v>
      </c>
      <c r="H50" s="13" t="s">
        <v>163</v>
      </c>
      <c r="I50" s="13" t="s">
        <v>123</v>
      </c>
      <c r="J50" s="14" t="s">
        <v>156</v>
      </c>
      <c r="K50" s="13" t="s">
        <v>280</v>
      </c>
      <c r="L50" s="46">
        <v>0.4</v>
      </c>
      <c r="M50" s="46">
        <v>0.4</v>
      </c>
      <c r="N50" s="13">
        <v>3</v>
      </c>
      <c r="O50" s="63" t="s">
        <v>334</v>
      </c>
      <c r="P50" s="34">
        <v>39</v>
      </c>
      <c r="Q50" s="13" t="s">
        <v>157</v>
      </c>
      <c r="R50" s="13" t="s">
        <v>344</v>
      </c>
      <c r="S50" s="13"/>
      <c r="T50" s="13" t="s">
        <v>350</v>
      </c>
      <c r="U50" s="17" t="s">
        <v>353</v>
      </c>
      <c r="V50" s="79">
        <f t="shared" si="0"/>
        <v>0.25</v>
      </c>
      <c r="W50" s="79">
        <f t="shared" si="1"/>
        <v>0.15</v>
      </c>
      <c r="X50" s="79">
        <f t="shared" si="2"/>
        <v>0.4</v>
      </c>
      <c r="Y50" s="71">
        <f t="shared" si="3"/>
        <v>0.24</v>
      </c>
      <c r="Z50" s="80">
        <f t="shared" si="4"/>
        <v>0.4</v>
      </c>
      <c r="AA50" s="85">
        <v>2</v>
      </c>
      <c r="AB50" s="60" t="s">
        <v>310</v>
      </c>
      <c r="AC50" s="13" t="s">
        <v>367</v>
      </c>
      <c r="AD50" s="13" t="s">
        <v>157</v>
      </c>
      <c r="AE50" s="13" t="s">
        <v>157</v>
      </c>
    </row>
    <row r="51" spans="2:31" s="18" customFormat="1" ht="119.25" customHeight="1" x14ac:dyDescent="0.25">
      <c r="B51" s="126"/>
      <c r="C51" s="126"/>
      <c r="D51" s="34" t="s">
        <v>25</v>
      </c>
      <c r="E51" s="34" t="s">
        <v>58</v>
      </c>
      <c r="F51" s="34">
        <v>40</v>
      </c>
      <c r="G51" s="13" t="s">
        <v>74</v>
      </c>
      <c r="H51" s="13" t="s">
        <v>163</v>
      </c>
      <c r="I51" s="12" t="s">
        <v>155</v>
      </c>
      <c r="J51" s="14" t="s">
        <v>156</v>
      </c>
      <c r="K51" s="13" t="s">
        <v>280</v>
      </c>
      <c r="L51" s="46">
        <v>0.4</v>
      </c>
      <c r="M51" s="46">
        <v>0.4</v>
      </c>
      <c r="N51" s="13">
        <v>3</v>
      </c>
      <c r="O51" s="63" t="s">
        <v>334</v>
      </c>
      <c r="P51" s="34">
        <v>40</v>
      </c>
      <c r="Q51" s="13" t="s">
        <v>157</v>
      </c>
      <c r="R51" s="13" t="s">
        <v>344</v>
      </c>
      <c r="S51" s="13"/>
      <c r="T51" s="13" t="s">
        <v>350</v>
      </c>
      <c r="U51" s="17" t="s">
        <v>353</v>
      </c>
      <c r="V51" s="79">
        <f t="shared" si="0"/>
        <v>0.25</v>
      </c>
      <c r="W51" s="79">
        <f t="shared" si="1"/>
        <v>0.15</v>
      </c>
      <c r="X51" s="79">
        <f t="shared" si="2"/>
        <v>0.4</v>
      </c>
      <c r="Y51" s="71">
        <f t="shared" si="3"/>
        <v>0.24</v>
      </c>
      <c r="Z51" s="80">
        <f t="shared" si="4"/>
        <v>0.4</v>
      </c>
      <c r="AA51" s="85">
        <v>2</v>
      </c>
      <c r="AB51" s="60" t="s">
        <v>310</v>
      </c>
      <c r="AC51" s="13" t="s">
        <v>367</v>
      </c>
      <c r="AD51" s="13" t="s">
        <v>157</v>
      </c>
      <c r="AE51" s="13" t="s">
        <v>157</v>
      </c>
    </row>
    <row r="52" spans="2:31" s="18" customFormat="1" ht="144.75" customHeight="1" x14ac:dyDescent="0.25">
      <c r="B52" s="127"/>
      <c r="C52" s="127"/>
      <c r="D52" s="34" t="s">
        <v>25</v>
      </c>
      <c r="E52" s="34" t="s">
        <v>58</v>
      </c>
      <c r="F52" s="34">
        <v>41</v>
      </c>
      <c r="G52" s="13" t="s">
        <v>159</v>
      </c>
      <c r="H52" s="13" t="s">
        <v>163</v>
      </c>
      <c r="I52" s="12" t="s">
        <v>124</v>
      </c>
      <c r="J52" s="14" t="s">
        <v>160</v>
      </c>
      <c r="K52" s="13" t="s">
        <v>280</v>
      </c>
      <c r="L52" s="46">
        <v>0.4</v>
      </c>
      <c r="M52" s="46">
        <v>0.6</v>
      </c>
      <c r="N52" s="13">
        <v>4</v>
      </c>
      <c r="O52" s="63" t="s">
        <v>334</v>
      </c>
      <c r="P52" s="34">
        <v>41</v>
      </c>
      <c r="Q52" s="13" t="s">
        <v>157</v>
      </c>
      <c r="R52" s="13" t="s">
        <v>344</v>
      </c>
      <c r="S52" s="13"/>
      <c r="T52" s="13" t="s">
        <v>350</v>
      </c>
      <c r="U52" s="17" t="s">
        <v>353</v>
      </c>
      <c r="V52" s="79">
        <f t="shared" si="0"/>
        <v>0.25</v>
      </c>
      <c r="W52" s="79">
        <f t="shared" si="1"/>
        <v>0.15</v>
      </c>
      <c r="X52" s="79">
        <f t="shared" si="2"/>
        <v>0.4</v>
      </c>
      <c r="Y52" s="71">
        <f t="shared" si="3"/>
        <v>0.24</v>
      </c>
      <c r="Z52" s="80">
        <f t="shared" si="4"/>
        <v>0.6</v>
      </c>
      <c r="AA52" s="85">
        <v>3</v>
      </c>
      <c r="AB52" s="63" t="s">
        <v>334</v>
      </c>
      <c r="AC52" s="13" t="s">
        <v>367</v>
      </c>
      <c r="AD52" s="13" t="s">
        <v>157</v>
      </c>
      <c r="AE52" s="13" t="s">
        <v>157</v>
      </c>
    </row>
    <row r="53" spans="2:31" s="18" customFormat="1" x14ac:dyDescent="0.25">
      <c r="B53" s="8"/>
      <c r="C53" s="8"/>
      <c r="D53" s="10"/>
      <c r="E53" s="10"/>
      <c r="F53" s="10"/>
      <c r="L53" s="47"/>
      <c r="M53" s="47"/>
      <c r="V53" s="47"/>
      <c r="W53" s="47"/>
      <c r="X53" s="47"/>
      <c r="Y53" s="47"/>
      <c r="Z53" s="47"/>
      <c r="AA53" s="86"/>
    </row>
    <row r="54" spans="2:31" s="18" customFormat="1" x14ac:dyDescent="0.25">
      <c r="B54" s="8"/>
      <c r="C54" s="8"/>
      <c r="D54" s="10"/>
      <c r="E54" s="10"/>
      <c r="F54" s="10"/>
      <c r="L54" s="47"/>
      <c r="M54" s="47"/>
      <c r="V54" s="47"/>
      <c r="W54" s="47"/>
      <c r="X54" s="47"/>
      <c r="Y54" s="47"/>
      <c r="Z54" s="47"/>
      <c r="AA54" s="86"/>
    </row>
    <row r="55" spans="2:31" s="18" customFormat="1" x14ac:dyDescent="0.25">
      <c r="B55" s="8"/>
      <c r="C55" s="8"/>
      <c r="D55" s="10"/>
      <c r="E55" s="10"/>
      <c r="F55" s="10"/>
      <c r="L55" s="47"/>
      <c r="M55" s="47"/>
      <c r="V55" s="47"/>
      <c r="W55" s="47"/>
      <c r="X55" s="47"/>
      <c r="Y55" s="47"/>
      <c r="Z55" s="47"/>
      <c r="AA55" s="86"/>
    </row>
  </sheetData>
  <autoFilter ref="A11:AE55" xr:uid="{00000000-0009-0000-0000-000002000000}"/>
  <mergeCells count="21">
    <mergeCell ref="B3:AC3"/>
    <mergeCell ref="L7:O8"/>
    <mergeCell ref="R7:X7"/>
    <mergeCell ref="Y7:AB8"/>
    <mergeCell ref="R8:S8"/>
    <mergeCell ref="T8:U8"/>
    <mergeCell ref="V8:X8"/>
    <mergeCell ref="B50:B52"/>
    <mergeCell ref="C50:C52"/>
    <mergeCell ref="B11:C11"/>
    <mergeCell ref="B12:B22"/>
    <mergeCell ref="C12:C13"/>
    <mergeCell ref="C14:C15"/>
    <mergeCell ref="C16:C22"/>
    <mergeCell ref="B23:B30"/>
    <mergeCell ref="C23:C30"/>
    <mergeCell ref="B31:B49"/>
    <mergeCell ref="C31:C33"/>
    <mergeCell ref="C34:C40"/>
    <mergeCell ref="C41:C43"/>
    <mergeCell ref="C44:C49"/>
  </mergeCells>
  <pageMargins left="0.7" right="0.7" top="0.75" bottom="0.75" header="0.3" footer="0.3"/>
  <pageSetup scale="11" orientation="portrait" r:id="rId1"/>
  <colBreaks count="1" manualBreakCount="1">
    <brk id="28" min="2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V22"/>
  <sheetViews>
    <sheetView showGridLines="0" view="pageBreakPreview" zoomScale="50" zoomScaleNormal="60" zoomScaleSheetLayoutView="50" workbookViewId="0">
      <selection activeCell="B2" sqref="B2:L2"/>
    </sheetView>
  </sheetViews>
  <sheetFormatPr baseColWidth="10" defaultRowHeight="21" x14ac:dyDescent="0.25"/>
  <cols>
    <col min="1" max="1" width="5.42578125" style="50" customWidth="1"/>
    <col min="2" max="2" width="7.5703125" style="50" customWidth="1"/>
    <col min="3" max="4" width="15.85546875" style="50" customWidth="1"/>
    <col min="5" max="9" width="23.140625" style="50" customWidth="1"/>
    <col min="10" max="10" width="5" style="50" customWidth="1"/>
    <col min="11" max="12" width="28.28515625" style="50" customWidth="1"/>
    <col min="13" max="17" width="9.140625" style="50" customWidth="1"/>
    <col min="18" max="22" width="15.140625" style="50" customWidth="1"/>
    <col min="23" max="16384" width="11.42578125" style="50"/>
  </cols>
  <sheetData>
    <row r="2" spans="2:22" ht="51.75" customHeight="1" x14ac:dyDescent="0.25">
      <c r="B2" s="114" t="s">
        <v>333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22" x14ac:dyDescent="0.25">
      <c r="B3" s="142" t="s">
        <v>337</v>
      </c>
      <c r="C3" s="142"/>
      <c r="D3" s="142"/>
      <c r="E3" s="142"/>
      <c r="F3" s="142"/>
      <c r="G3" s="142"/>
      <c r="H3" s="142"/>
      <c r="I3" s="142"/>
      <c r="J3" s="142"/>
    </row>
    <row r="4" spans="2:22" ht="53.25" customHeight="1" x14ac:dyDescent="0.25">
      <c r="B4" s="143" t="s">
        <v>299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22" x14ac:dyDescent="0.25">
      <c r="B5" s="51"/>
      <c r="C5" s="51"/>
      <c r="D5" s="51"/>
      <c r="E5" s="51"/>
      <c r="F5" s="51"/>
      <c r="G5" s="51"/>
      <c r="H5" s="51"/>
      <c r="I5" s="51"/>
      <c r="J5" s="51"/>
    </row>
    <row r="6" spans="2:22" ht="32.25" customHeight="1" x14ac:dyDescent="0.25">
      <c r="C6" s="52"/>
      <c r="D6" s="52"/>
      <c r="E6" s="147" t="s">
        <v>284</v>
      </c>
      <c r="F6" s="147"/>
      <c r="G6" s="147"/>
      <c r="H6" s="147"/>
      <c r="I6" s="147"/>
      <c r="J6" s="53"/>
      <c r="K6" s="147" t="s">
        <v>331</v>
      </c>
      <c r="L6" s="147"/>
    </row>
    <row r="7" spans="2:22" ht="45" customHeight="1" x14ac:dyDescent="0.25">
      <c r="C7" s="52"/>
      <c r="D7" s="52"/>
      <c r="E7" s="54" t="s">
        <v>295</v>
      </c>
      <c r="F7" s="54" t="s">
        <v>296</v>
      </c>
      <c r="G7" s="54" t="s">
        <v>297</v>
      </c>
      <c r="H7" s="54" t="s">
        <v>298</v>
      </c>
      <c r="I7" s="54" t="s">
        <v>332</v>
      </c>
      <c r="J7" s="53"/>
      <c r="K7" s="144" t="s">
        <v>287</v>
      </c>
      <c r="L7" s="144" t="s">
        <v>288</v>
      </c>
    </row>
    <row r="8" spans="2:22" s="56" customFormat="1" ht="45" customHeight="1" x14ac:dyDescent="0.25">
      <c r="B8" s="50"/>
      <c r="C8" s="52"/>
      <c r="D8" s="52"/>
      <c r="E8" s="55">
        <v>1</v>
      </c>
      <c r="F8" s="55">
        <v>2</v>
      </c>
      <c r="G8" s="55">
        <v>3</v>
      </c>
      <c r="H8" s="55">
        <v>4</v>
      </c>
      <c r="I8" s="55">
        <v>5</v>
      </c>
      <c r="K8" s="145"/>
      <c r="L8" s="145"/>
    </row>
    <row r="9" spans="2:22" ht="75" customHeight="1" x14ac:dyDescent="0.25">
      <c r="B9" s="149" t="s">
        <v>286</v>
      </c>
      <c r="C9" s="54" t="s">
        <v>290</v>
      </c>
      <c r="D9" s="55">
        <v>1</v>
      </c>
      <c r="E9" s="57">
        <v>1</v>
      </c>
      <c r="F9" s="57">
        <v>2</v>
      </c>
      <c r="G9" s="58">
        <v>3</v>
      </c>
      <c r="H9" s="59">
        <v>6</v>
      </c>
      <c r="I9" s="95">
        <v>8</v>
      </c>
      <c r="J9" s="53"/>
      <c r="K9" s="60" t="s">
        <v>310</v>
      </c>
      <c r="L9" s="61" t="s">
        <v>364</v>
      </c>
    </row>
    <row r="10" spans="2:22" ht="75" customHeight="1" x14ac:dyDescent="0.25">
      <c r="B10" s="149"/>
      <c r="C10" s="54" t="s">
        <v>291</v>
      </c>
      <c r="D10" s="55">
        <v>2</v>
      </c>
      <c r="E10" s="57">
        <v>2</v>
      </c>
      <c r="F10" s="89">
        <v>3</v>
      </c>
      <c r="G10" s="90">
        <v>4</v>
      </c>
      <c r="H10" s="59">
        <v>6</v>
      </c>
      <c r="I10" s="96">
        <v>8</v>
      </c>
      <c r="J10" s="53"/>
      <c r="K10" s="63" t="s">
        <v>334</v>
      </c>
      <c r="L10" s="61" t="s">
        <v>365</v>
      </c>
    </row>
    <row r="11" spans="2:22" ht="75" customHeight="1" x14ac:dyDescent="0.25">
      <c r="B11" s="149"/>
      <c r="C11" s="54" t="s">
        <v>292</v>
      </c>
      <c r="D11" s="55">
        <v>3</v>
      </c>
      <c r="E11" s="88">
        <v>3</v>
      </c>
      <c r="F11" s="88">
        <v>4</v>
      </c>
      <c r="G11" s="92">
        <v>4</v>
      </c>
      <c r="H11" s="62">
        <v>6</v>
      </c>
      <c r="I11" s="64">
        <v>9</v>
      </c>
      <c r="J11" s="53"/>
      <c r="K11" s="49" t="s">
        <v>312</v>
      </c>
      <c r="L11" s="61" t="s">
        <v>366</v>
      </c>
    </row>
    <row r="12" spans="2:22" ht="75" customHeight="1" x14ac:dyDescent="0.25">
      <c r="B12" s="149"/>
      <c r="C12" s="54" t="s">
        <v>293</v>
      </c>
      <c r="D12" s="55">
        <v>4</v>
      </c>
      <c r="E12" s="65">
        <v>4</v>
      </c>
      <c r="F12" s="91">
        <v>4</v>
      </c>
      <c r="G12" s="93">
        <v>5</v>
      </c>
      <c r="H12" s="93">
        <v>6</v>
      </c>
      <c r="I12" s="66">
        <v>9</v>
      </c>
      <c r="J12" s="53"/>
      <c r="K12" s="67" t="s">
        <v>335</v>
      </c>
      <c r="L12" s="61" t="s">
        <v>289</v>
      </c>
    </row>
    <row r="13" spans="2:22" ht="75" customHeight="1" x14ac:dyDescent="0.25">
      <c r="B13" s="149"/>
      <c r="C13" s="54" t="s">
        <v>294</v>
      </c>
      <c r="D13" s="55">
        <v>5</v>
      </c>
      <c r="E13" s="68">
        <v>5</v>
      </c>
      <c r="F13" s="68">
        <v>5</v>
      </c>
      <c r="G13" s="94">
        <v>6</v>
      </c>
      <c r="H13" s="94">
        <v>7</v>
      </c>
      <c r="I13" s="69">
        <v>10</v>
      </c>
      <c r="J13" s="53"/>
    </row>
    <row r="15" spans="2:22" x14ac:dyDescent="0.25">
      <c r="G15" s="53"/>
      <c r="H15" s="53"/>
      <c r="I15" s="53"/>
      <c r="J15" s="53"/>
    </row>
    <row r="16" spans="2:22" x14ac:dyDescent="0.25">
      <c r="C16" s="148" t="s">
        <v>286</v>
      </c>
      <c r="D16" s="148"/>
      <c r="E16" s="148" t="s">
        <v>314</v>
      </c>
      <c r="F16" s="148"/>
      <c r="G16" s="148"/>
      <c r="H16" s="148"/>
      <c r="I16" s="148"/>
      <c r="J16" s="53"/>
      <c r="K16" s="148" t="s">
        <v>284</v>
      </c>
      <c r="L16" s="148"/>
      <c r="M16" s="148" t="s">
        <v>319</v>
      </c>
      <c r="N16" s="148"/>
      <c r="O16" s="148"/>
      <c r="P16" s="148"/>
      <c r="Q16" s="148"/>
      <c r="R16" s="148" t="s">
        <v>320</v>
      </c>
      <c r="S16" s="148"/>
      <c r="T16" s="148"/>
      <c r="U16" s="148"/>
      <c r="V16" s="148"/>
    </row>
    <row r="17" spans="3:22" x14ac:dyDescent="0.25">
      <c r="H17" s="53"/>
      <c r="I17" s="53"/>
      <c r="J17" s="53"/>
      <c r="P17" s="53"/>
      <c r="Q17" s="53"/>
      <c r="U17" s="53"/>
      <c r="V17" s="53"/>
    </row>
    <row r="18" spans="3:22" s="9" customFormat="1" ht="72" customHeight="1" x14ac:dyDescent="0.25">
      <c r="C18" s="70" t="s">
        <v>309</v>
      </c>
      <c r="D18" s="71">
        <v>0.2</v>
      </c>
      <c r="E18" s="146" t="s">
        <v>308</v>
      </c>
      <c r="F18" s="146"/>
      <c r="G18" s="146"/>
      <c r="H18" s="146"/>
      <c r="I18" s="146"/>
      <c r="J18" s="72"/>
      <c r="K18" s="70" t="s">
        <v>315</v>
      </c>
      <c r="L18" s="71">
        <v>0.2</v>
      </c>
      <c r="M18" s="146" t="s">
        <v>321</v>
      </c>
      <c r="N18" s="146"/>
      <c r="O18" s="146"/>
      <c r="P18" s="146"/>
      <c r="Q18" s="146"/>
      <c r="R18" s="146" t="s">
        <v>326</v>
      </c>
      <c r="S18" s="146"/>
      <c r="T18" s="146"/>
      <c r="U18" s="146"/>
      <c r="V18" s="146"/>
    </row>
    <row r="19" spans="3:22" s="9" customFormat="1" ht="72" customHeight="1" x14ac:dyDescent="0.25">
      <c r="C19" s="70" t="s">
        <v>310</v>
      </c>
      <c r="D19" s="71">
        <v>0.4</v>
      </c>
      <c r="E19" s="146" t="s">
        <v>307</v>
      </c>
      <c r="F19" s="146"/>
      <c r="G19" s="146"/>
      <c r="H19" s="146"/>
      <c r="I19" s="146"/>
      <c r="J19" s="72"/>
      <c r="K19" s="70" t="s">
        <v>316</v>
      </c>
      <c r="L19" s="71">
        <v>0.4</v>
      </c>
      <c r="M19" s="146" t="s">
        <v>322</v>
      </c>
      <c r="N19" s="146"/>
      <c r="O19" s="146"/>
      <c r="P19" s="146"/>
      <c r="Q19" s="146"/>
      <c r="R19" s="146" t="s">
        <v>327</v>
      </c>
      <c r="S19" s="146"/>
      <c r="T19" s="146"/>
      <c r="U19" s="146"/>
      <c r="V19" s="146"/>
    </row>
    <row r="20" spans="3:22" s="9" customFormat="1" ht="72" customHeight="1" x14ac:dyDescent="0.25">
      <c r="C20" s="70" t="s">
        <v>311</v>
      </c>
      <c r="D20" s="71">
        <v>0.6</v>
      </c>
      <c r="E20" s="146" t="s">
        <v>306</v>
      </c>
      <c r="F20" s="146"/>
      <c r="G20" s="146"/>
      <c r="H20" s="146"/>
      <c r="I20" s="146"/>
      <c r="J20" s="72"/>
      <c r="K20" s="70" t="s">
        <v>285</v>
      </c>
      <c r="L20" s="71">
        <v>0.6</v>
      </c>
      <c r="M20" s="146" t="s">
        <v>323</v>
      </c>
      <c r="N20" s="146"/>
      <c r="O20" s="146"/>
      <c r="P20" s="146"/>
      <c r="Q20" s="146"/>
      <c r="R20" s="146" t="s">
        <v>328</v>
      </c>
      <c r="S20" s="146"/>
      <c r="T20" s="146"/>
      <c r="U20" s="146"/>
      <c r="V20" s="146"/>
    </row>
    <row r="21" spans="3:22" s="9" customFormat="1" ht="72" customHeight="1" x14ac:dyDescent="0.25">
      <c r="C21" s="70" t="s">
        <v>312</v>
      </c>
      <c r="D21" s="71">
        <v>0.8</v>
      </c>
      <c r="E21" s="146" t="s">
        <v>304</v>
      </c>
      <c r="F21" s="146"/>
      <c r="G21" s="146"/>
      <c r="H21" s="146"/>
      <c r="I21" s="146"/>
      <c r="J21" s="72"/>
      <c r="K21" s="70" t="s">
        <v>317</v>
      </c>
      <c r="L21" s="71">
        <v>0.8</v>
      </c>
      <c r="M21" s="146" t="s">
        <v>324</v>
      </c>
      <c r="N21" s="146"/>
      <c r="O21" s="146"/>
      <c r="P21" s="146"/>
      <c r="Q21" s="146"/>
      <c r="R21" s="146" t="s">
        <v>329</v>
      </c>
      <c r="S21" s="146"/>
      <c r="T21" s="146"/>
      <c r="U21" s="146"/>
      <c r="V21" s="146"/>
    </row>
    <row r="22" spans="3:22" s="9" customFormat="1" ht="72" customHeight="1" x14ac:dyDescent="0.25">
      <c r="C22" s="70" t="s">
        <v>313</v>
      </c>
      <c r="D22" s="71">
        <v>1</v>
      </c>
      <c r="E22" s="146" t="s">
        <v>305</v>
      </c>
      <c r="F22" s="146"/>
      <c r="G22" s="146"/>
      <c r="H22" s="146"/>
      <c r="I22" s="146"/>
      <c r="K22" s="70" t="s">
        <v>318</v>
      </c>
      <c r="L22" s="71">
        <v>1</v>
      </c>
      <c r="M22" s="146" t="s">
        <v>325</v>
      </c>
      <c r="N22" s="146"/>
      <c r="O22" s="146"/>
      <c r="P22" s="146"/>
      <c r="Q22" s="146"/>
      <c r="R22" s="146" t="s">
        <v>330</v>
      </c>
      <c r="S22" s="146"/>
      <c r="T22" s="146"/>
      <c r="U22" s="146"/>
      <c r="V22" s="146"/>
    </row>
  </sheetData>
  <mergeCells count="28">
    <mergeCell ref="M20:Q20"/>
    <mergeCell ref="M21:Q21"/>
    <mergeCell ref="M22:Q22"/>
    <mergeCell ref="K16:L16"/>
    <mergeCell ref="R16:V16"/>
    <mergeCell ref="R18:V18"/>
    <mergeCell ref="R19:V19"/>
    <mergeCell ref="R20:V20"/>
    <mergeCell ref="R21:V21"/>
    <mergeCell ref="R22:V22"/>
    <mergeCell ref="M16:Q16"/>
    <mergeCell ref="M18:Q18"/>
    <mergeCell ref="M19:Q19"/>
    <mergeCell ref="E22:I22"/>
    <mergeCell ref="E6:I6"/>
    <mergeCell ref="K6:L6"/>
    <mergeCell ref="E16:I16"/>
    <mergeCell ref="B9:B13"/>
    <mergeCell ref="C16:D16"/>
    <mergeCell ref="E18:I18"/>
    <mergeCell ref="E19:I19"/>
    <mergeCell ref="E20:I20"/>
    <mergeCell ref="E21:I21"/>
    <mergeCell ref="B2:L2"/>
    <mergeCell ref="B3:J3"/>
    <mergeCell ref="B4:L4"/>
    <mergeCell ref="K7:K8"/>
    <mergeCell ref="L7:L8"/>
  </mergeCells>
  <pageMargins left="0.7" right="0.7" top="0.75" bottom="0.75" header="0.3" footer="0.3"/>
  <pageSetup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K3"/>
  <sheetViews>
    <sheetView showGridLines="0" view="pageBreakPreview" zoomScale="80" zoomScaleSheetLayoutView="80" workbookViewId="0">
      <selection activeCell="O26" sqref="O25:O26"/>
    </sheetView>
  </sheetViews>
  <sheetFormatPr baseColWidth="10" defaultRowHeight="15" x14ac:dyDescent="0.25"/>
  <sheetData>
    <row r="3" spans="2:11" ht="43.5" customHeight="1" x14ac:dyDescent="0.25">
      <c r="B3" s="114" t="s">
        <v>371</v>
      </c>
      <c r="C3" s="114"/>
      <c r="D3" s="114"/>
      <c r="E3" s="114"/>
      <c r="F3" s="114"/>
      <c r="G3" s="114"/>
      <c r="H3" s="114"/>
      <c r="I3" s="114"/>
      <c r="J3" s="114"/>
      <c r="K3" s="99"/>
    </row>
  </sheetData>
  <mergeCells count="1">
    <mergeCell ref="B3:J3"/>
  </mergeCells>
  <pageMargins left="0.7" right="0.7" top="0.75" bottom="0.75" header="0.3" footer="0.3"/>
  <pageSetup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AF55"/>
  <sheetViews>
    <sheetView showGridLines="0" view="pageBreakPreview" zoomScale="30" zoomScaleNormal="40" zoomScaleSheetLayoutView="30" workbookViewId="0">
      <pane ySplit="11" topLeftCell="A46" activePane="bottomLeft" state="frozen"/>
      <selection activeCell="AD15" sqref="AD15"/>
      <selection pane="bottomLeft" activeCell="AD12" sqref="AD12:AD52"/>
    </sheetView>
  </sheetViews>
  <sheetFormatPr baseColWidth="10" defaultRowHeight="21" x14ac:dyDescent="0.25"/>
  <cols>
    <col min="1" max="1" width="4.7109375" style="9" bestFit="1" customWidth="1"/>
    <col min="2" max="2" width="22" style="8" customWidth="1"/>
    <col min="3" max="3" width="22" style="8" bestFit="1" customWidth="1"/>
    <col min="4" max="4" width="33.7109375" style="10" customWidth="1"/>
    <col min="5" max="5" width="44.140625" style="10" customWidth="1"/>
    <col min="6" max="6" width="18" style="10" bestFit="1" customWidth="1"/>
    <col min="7" max="7" width="80.5703125" style="18" customWidth="1"/>
    <col min="8" max="8" width="32.140625" style="18" customWidth="1"/>
    <col min="9" max="9" width="81.5703125" style="18" customWidth="1"/>
    <col min="10" max="10" width="83" style="18" customWidth="1"/>
    <col min="11" max="11" width="54.7109375" style="18" hidden="1" customWidth="1"/>
    <col min="12" max="12" width="70.85546875" style="48" hidden="1" customWidth="1"/>
    <col min="13" max="13" width="39" style="48" hidden="1" customWidth="1"/>
    <col min="14" max="14" width="29.85546875" style="18" hidden="1" customWidth="1"/>
    <col min="15" max="15" width="44.140625" style="18" hidden="1" customWidth="1"/>
    <col min="16" max="16" width="11.28515625" style="18" hidden="1" customWidth="1"/>
    <col min="17" max="17" width="54.42578125" style="18" hidden="1" customWidth="1"/>
    <col min="18" max="19" width="25.5703125" style="18" hidden="1" customWidth="1"/>
    <col min="20" max="20" width="26.7109375" style="18" hidden="1" customWidth="1"/>
    <col min="21" max="21" width="39.7109375" style="18" hidden="1" customWidth="1"/>
    <col min="22" max="22" width="19.85546875" style="48" hidden="1" customWidth="1"/>
    <col min="23" max="23" width="42.5703125" style="48" hidden="1" customWidth="1"/>
    <col min="24" max="24" width="20.42578125" style="48" hidden="1" customWidth="1"/>
    <col min="25" max="25" width="45.28515625" style="48" hidden="1" customWidth="1"/>
    <col min="26" max="26" width="37.5703125" style="48" hidden="1" customWidth="1"/>
    <col min="27" max="27" width="29.85546875" style="87" hidden="1" customWidth="1"/>
    <col min="28" max="28" width="47" style="18" hidden="1" customWidth="1"/>
    <col min="29" max="29" width="44.42578125" style="18" hidden="1" customWidth="1"/>
    <col min="30" max="30" width="126.28515625" style="18" customWidth="1"/>
    <col min="31" max="31" width="125.140625" style="18" hidden="1" customWidth="1"/>
    <col min="32" max="32" width="32.140625" style="9" customWidth="1"/>
    <col min="33" max="16384" width="11.42578125" style="9"/>
  </cols>
  <sheetData>
    <row r="3" spans="2:31" ht="133.5" customHeight="1" x14ac:dyDescent="0.25">
      <c r="B3" s="150" t="s">
        <v>372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7" spans="2:31" ht="21" hidden="1" customHeight="1" x14ac:dyDescent="0.25">
      <c r="G7" s="10"/>
      <c r="H7" s="10"/>
      <c r="I7" s="10"/>
      <c r="J7" s="10"/>
      <c r="K7" s="10"/>
      <c r="L7" s="100" t="s">
        <v>342</v>
      </c>
      <c r="M7" s="101"/>
      <c r="N7" s="101"/>
      <c r="O7" s="102"/>
      <c r="P7" s="10"/>
      <c r="Q7" s="10"/>
      <c r="R7" s="119" t="s">
        <v>362</v>
      </c>
      <c r="S7" s="120"/>
      <c r="T7" s="120"/>
      <c r="U7" s="120"/>
      <c r="V7" s="120"/>
      <c r="W7" s="120"/>
      <c r="X7" s="121"/>
      <c r="Y7" s="100" t="s">
        <v>341</v>
      </c>
      <c r="Z7" s="101"/>
      <c r="AA7" s="101"/>
      <c r="AB7" s="102"/>
      <c r="AC7" s="10"/>
      <c r="AD7" s="10"/>
      <c r="AE7" s="10"/>
    </row>
    <row r="8" spans="2:31" ht="21" hidden="1" customHeight="1" x14ac:dyDescent="0.25">
      <c r="G8" s="10"/>
      <c r="H8" s="10"/>
      <c r="I8" s="10"/>
      <c r="J8" s="10"/>
      <c r="K8" s="10"/>
      <c r="L8" s="106"/>
      <c r="M8" s="107"/>
      <c r="N8" s="107"/>
      <c r="O8" s="108"/>
      <c r="P8" s="10"/>
      <c r="Q8" s="10"/>
      <c r="R8" s="119" t="s">
        <v>343</v>
      </c>
      <c r="S8" s="121"/>
      <c r="T8" s="119" t="s">
        <v>361</v>
      </c>
      <c r="U8" s="121"/>
      <c r="V8" s="119" t="s">
        <v>360</v>
      </c>
      <c r="W8" s="120"/>
      <c r="X8" s="121"/>
      <c r="Y8" s="106"/>
      <c r="Z8" s="107"/>
      <c r="AA8" s="107"/>
      <c r="AB8" s="108"/>
      <c r="AC8" s="10"/>
      <c r="AD8" s="10"/>
      <c r="AE8" s="10"/>
    </row>
    <row r="9" spans="2:31" ht="21" hidden="1" customHeight="1" x14ac:dyDescent="0.25">
      <c r="G9" s="10"/>
      <c r="H9" s="10"/>
      <c r="I9" s="10"/>
      <c r="J9" s="10"/>
      <c r="K9" s="10"/>
      <c r="L9" s="76"/>
      <c r="M9" s="75"/>
      <c r="N9" s="75"/>
      <c r="O9" s="77"/>
      <c r="P9" s="10"/>
      <c r="Q9" s="10"/>
      <c r="R9" s="26"/>
      <c r="S9" s="26"/>
      <c r="T9" s="26"/>
      <c r="U9" s="26"/>
      <c r="V9" s="83"/>
      <c r="W9" s="83"/>
      <c r="X9" s="26"/>
      <c r="Y9" s="82"/>
      <c r="Z9" s="82"/>
      <c r="AA9" s="78"/>
      <c r="AB9" s="78"/>
      <c r="AC9" s="10"/>
      <c r="AD9" s="10"/>
      <c r="AE9" s="10"/>
    </row>
    <row r="10" spans="2:31" ht="21" hidden="1" customHeight="1" x14ac:dyDescent="0.25">
      <c r="G10" s="10"/>
      <c r="H10" s="10"/>
      <c r="I10" s="10"/>
      <c r="J10" s="10"/>
      <c r="K10" s="10"/>
      <c r="L10" s="76"/>
      <c r="M10" s="75"/>
      <c r="N10" s="75"/>
      <c r="O10" s="77"/>
      <c r="P10" s="10"/>
      <c r="Q10" s="10"/>
      <c r="R10" s="26"/>
      <c r="S10" s="26"/>
      <c r="T10" s="26"/>
      <c r="U10" s="26"/>
      <c r="V10" s="83"/>
      <c r="W10" s="83"/>
      <c r="X10" s="26"/>
      <c r="Y10" s="82"/>
      <c r="Z10" s="82"/>
      <c r="AA10" s="78"/>
      <c r="AB10" s="78"/>
      <c r="AC10" s="10"/>
      <c r="AD10" s="10"/>
      <c r="AE10" s="10"/>
    </row>
    <row r="11" spans="2:31" ht="42" x14ac:dyDescent="0.25">
      <c r="B11" s="109" t="s">
        <v>28</v>
      </c>
      <c r="C11" s="109"/>
      <c r="D11" s="11" t="s">
        <v>52</v>
      </c>
      <c r="E11" s="11" t="s">
        <v>5</v>
      </c>
      <c r="F11" s="11" t="s">
        <v>51</v>
      </c>
      <c r="G11" s="11" t="s">
        <v>59</v>
      </c>
      <c r="H11" s="11" t="s">
        <v>161</v>
      </c>
      <c r="I11" s="11" t="s">
        <v>26</v>
      </c>
      <c r="J11" s="11" t="s">
        <v>65</v>
      </c>
      <c r="K11" s="11" t="s">
        <v>27</v>
      </c>
      <c r="L11" s="45" t="s">
        <v>358</v>
      </c>
      <c r="M11" s="45" t="s">
        <v>359</v>
      </c>
      <c r="N11" s="11" t="s">
        <v>303</v>
      </c>
      <c r="O11" s="11" t="s">
        <v>336</v>
      </c>
      <c r="P11" s="11" t="s">
        <v>300</v>
      </c>
      <c r="Q11" s="11" t="s">
        <v>76</v>
      </c>
      <c r="R11" s="26" t="s">
        <v>286</v>
      </c>
      <c r="S11" s="26" t="s">
        <v>284</v>
      </c>
      <c r="T11" s="26" t="s">
        <v>301</v>
      </c>
      <c r="U11" s="26" t="s">
        <v>302</v>
      </c>
      <c r="V11" s="78" t="s">
        <v>352</v>
      </c>
      <c r="W11" s="78" t="s">
        <v>355</v>
      </c>
      <c r="X11" s="78" t="s">
        <v>363</v>
      </c>
      <c r="Y11" s="82" t="s">
        <v>356</v>
      </c>
      <c r="Z11" s="82" t="s">
        <v>357</v>
      </c>
      <c r="AA11" s="84" t="s">
        <v>303</v>
      </c>
      <c r="AB11" s="44" t="s">
        <v>282</v>
      </c>
      <c r="AC11" s="44" t="s">
        <v>283</v>
      </c>
      <c r="AD11" s="26" t="s">
        <v>77</v>
      </c>
      <c r="AE11" s="26" t="s">
        <v>102</v>
      </c>
    </row>
    <row r="12" spans="2:31" s="10" customFormat="1" ht="128.25" customHeight="1" x14ac:dyDescent="0.25">
      <c r="B12" s="128" t="s">
        <v>1</v>
      </c>
      <c r="C12" s="128" t="s">
        <v>8</v>
      </c>
      <c r="D12" s="97" t="s">
        <v>9</v>
      </c>
      <c r="E12" s="97" t="s">
        <v>6</v>
      </c>
      <c r="F12" s="25">
        <v>1</v>
      </c>
      <c r="G12" s="13" t="s">
        <v>81</v>
      </c>
      <c r="H12" s="13" t="s">
        <v>163</v>
      </c>
      <c r="I12" s="13" t="s">
        <v>114</v>
      </c>
      <c r="J12" s="14" t="s">
        <v>103</v>
      </c>
      <c r="K12" s="13" t="s">
        <v>280</v>
      </c>
      <c r="L12" s="46">
        <v>0.6</v>
      </c>
      <c r="M12" s="46">
        <v>0.6</v>
      </c>
      <c r="N12" s="13">
        <v>4</v>
      </c>
      <c r="O12" s="63" t="s">
        <v>334</v>
      </c>
      <c r="P12" s="25">
        <v>1</v>
      </c>
      <c r="Q12" s="14" t="s">
        <v>128</v>
      </c>
      <c r="R12" s="15"/>
      <c r="S12" s="15" t="s">
        <v>344</v>
      </c>
      <c r="T12" s="15" t="s">
        <v>349</v>
      </c>
      <c r="U12" s="15" t="s">
        <v>353</v>
      </c>
      <c r="V12" s="79">
        <f t="shared" ref="V12:V52" si="0">+IF(T12="PREVENTIVO",25%, IF(T12="DETECTIVO",15%,IF(T12="CORRECTIVO",10%,0)))</f>
        <v>0.15</v>
      </c>
      <c r="W12" s="79">
        <f>+IF(U12="MANUAL",15%, IF(U12="AUTOMÁTICO", 25%,0))</f>
        <v>0.15</v>
      </c>
      <c r="X12" s="79">
        <f>+V12+W12</f>
        <v>0.3</v>
      </c>
      <c r="Y12" s="71">
        <f>+IF(R12="X",L12-(L12*X12),L12)</f>
        <v>0.6</v>
      </c>
      <c r="Z12" s="80">
        <f>+IF(S12="X",M12-(M12*X12),M12)</f>
        <v>0.42</v>
      </c>
      <c r="AA12" s="85">
        <v>4</v>
      </c>
      <c r="AB12" s="63" t="s">
        <v>334</v>
      </c>
      <c r="AC12" s="15" t="s">
        <v>367</v>
      </c>
      <c r="AD12" s="15" t="s">
        <v>127</v>
      </c>
      <c r="AE12" s="15" t="s">
        <v>129</v>
      </c>
    </row>
    <row r="13" spans="2:31" s="10" customFormat="1" ht="124.5" customHeight="1" x14ac:dyDescent="0.25">
      <c r="B13" s="129"/>
      <c r="C13" s="130"/>
      <c r="D13" s="97" t="s">
        <v>9</v>
      </c>
      <c r="E13" s="97" t="s">
        <v>6</v>
      </c>
      <c r="F13" s="25">
        <v>2</v>
      </c>
      <c r="G13" s="13" t="s">
        <v>101</v>
      </c>
      <c r="H13" s="13" t="s">
        <v>163</v>
      </c>
      <c r="I13" s="13" t="s">
        <v>338</v>
      </c>
      <c r="J13" s="73" t="s">
        <v>339</v>
      </c>
      <c r="K13" s="16" t="s">
        <v>280</v>
      </c>
      <c r="L13" s="46">
        <v>0.6</v>
      </c>
      <c r="M13" s="46">
        <v>0.6</v>
      </c>
      <c r="N13" s="13">
        <v>4</v>
      </c>
      <c r="O13" s="63" t="s">
        <v>334</v>
      </c>
      <c r="P13" s="25">
        <v>2</v>
      </c>
      <c r="Q13" s="14" t="s">
        <v>128</v>
      </c>
      <c r="R13" s="15"/>
      <c r="S13" s="15" t="s">
        <v>344</v>
      </c>
      <c r="T13" s="15" t="s">
        <v>349</v>
      </c>
      <c r="U13" s="15" t="s">
        <v>353</v>
      </c>
      <c r="V13" s="79">
        <f t="shared" si="0"/>
        <v>0.15</v>
      </c>
      <c r="W13" s="79">
        <f t="shared" ref="W13:W52" si="1">+IF(U13="MANUAL",15%, IF(U13="AUTOMÁTICO", 25%,0))</f>
        <v>0.15</v>
      </c>
      <c r="X13" s="79">
        <f t="shared" ref="X13:X52" si="2">+V13+W13</f>
        <v>0.3</v>
      </c>
      <c r="Y13" s="71">
        <f t="shared" ref="Y13:Y52" si="3">+IF(R13="X",L13-(L13*X13),L13)</f>
        <v>0.6</v>
      </c>
      <c r="Z13" s="80">
        <f t="shared" ref="Z13:Z52" si="4">+IF(S13="X",M13-(M13*X13),M13)</f>
        <v>0.42</v>
      </c>
      <c r="AA13" s="85">
        <v>4</v>
      </c>
      <c r="AB13" s="63" t="s">
        <v>334</v>
      </c>
      <c r="AC13" s="15" t="s">
        <v>367</v>
      </c>
      <c r="AD13" s="15" t="s">
        <v>131</v>
      </c>
      <c r="AE13" s="15" t="s">
        <v>130</v>
      </c>
    </row>
    <row r="14" spans="2:31" ht="194.25" customHeight="1" x14ac:dyDescent="0.25">
      <c r="B14" s="129"/>
      <c r="C14" s="128" t="s">
        <v>71</v>
      </c>
      <c r="D14" s="97" t="s">
        <v>72</v>
      </c>
      <c r="E14" s="97" t="s">
        <v>6</v>
      </c>
      <c r="F14" s="25">
        <v>3</v>
      </c>
      <c r="G14" s="14" t="s">
        <v>210</v>
      </c>
      <c r="H14" s="13" t="s">
        <v>163</v>
      </c>
      <c r="I14" s="13" t="s">
        <v>211</v>
      </c>
      <c r="J14" s="14" t="s">
        <v>212</v>
      </c>
      <c r="K14" s="13" t="s">
        <v>280</v>
      </c>
      <c r="L14" s="46">
        <v>0.4</v>
      </c>
      <c r="M14" s="46">
        <v>0.6</v>
      </c>
      <c r="N14" s="13">
        <v>4</v>
      </c>
      <c r="O14" s="63" t="s">
        <v>334</v>
      </c>
      <c r="P14" s="25">
        <v>3</v>
      </c>
      <c r="Q14" s="14" t="s">
        <v>213</v>
      </c>
      <c r="R14" s="14" t="s">
        <v>344</v>
      </c>
      <c r="S14" s="14"/>
      <c r="T14" s="14" t="s">
        <v>350</v>
      </c>
      <c r="U14" s="15" t="s">
        <v>353</v>
      </c>
      <c r="V14" s="79">
        <f t="shared" si="0"/>
        <v>0.25</v>
      </c>
      <c r="W14" s="79">
        <f t="shared" si="1"/>
        <v>0.15</v>
      </c>
      <c r="X14" s="79">
        <f t="shared" si="2"/>
        <v>0.4</v>
      </c>
      <c r="Y14" s="71">
        <f t="shared" si="3"/>
        <v>0.24</v>
      </c>
      <c r="Z14" s="80">
        <f t="shared" si="4"/>
        <v>0.6</v>
      </c>
      <c r="AA14" s="85">
        <v>3</v>
      </c>
      <c r="AB14" s="63" t="s">
        <v>334</v>
      </c>
      <c r="AC14" s="14" t="s">
        <v>367</v>
      </c>
      <c r="AD14" s="14" t="s">
        <v>213</v>
      </c>
      <c r="AE14" s="13" t="s">
        <v>173</v>
      </c>
    </row>
    <row r="15" spans="2:31" ht="189" customHeight="1" x14ac:dyDescent="0.25">
      <c r="B15" s="129"/>
      <c r="C15" s="130"/>
      <c r="D15" s="97" t="s">
        <v>72</v>
      </c>
      <c r="E15" s="97" t="s">
        <v>6</v>
      </c>
      <c r="F15" s="25">
        <v>4</v>
      </c>
      <c r="G15" s="14" t="s">
        <v>215</v>
      </c>
      <c r="H15" s="39" t="s">
        <v>162</v>
      </c>
      <c r="I15" s="13" t="s">
        <v>214</v>
      </c>
      <c r="J15" s="14" t="s">
        <v>216</v>
      </c>
      <c r="K15" s="39" t="s">
        <v>279</v>
      </c>
      <c r="L15" s="74">
        <v>0.6</v>
      </c>
      <c r="M15" s="46">
        <v>0.6</v>
      </c>
      <c r="N15" s="13">
        <v>4</v>
      </c>
      <c r="O15" s="63" t="s">
        <v>334</v>
      </c>
      <c r="P15" s="25">
        <v>4</v>
      </c>
      <c r="Q15" s="14" t="s">
        <v>217</v>
      </c>
      <c r="R15" s="14" t="s">
        <v>344</v>
      </c>
      <c r="S15" s="14"/>
      <c r="T15" s="14" t="s">
        <v>350</v>
      </c>
      <c r="U15" s="15" t="s">
        <v>353</v>
      </c>
      <c r="V15" s="79">
        <f t="shared" si="0"/>
        <v>0.25</v>
      </c>
      <c r="W15" s="79">
        <f t="shared" si="1"/>
        <v>0.15</v>
      </c>
      <c r="X15" s="79">
        <f t="shared" si="2"/>
        <v>0.4</v>
      </c>
      <c r="Y15" s="71">
        <f t="shared" si="3"/>
        <v>0.36</v>
      </c>
      <c r="Z15" s="80">
        <f t="shared" si="4"/>
        <v>0.6</v>
      </c>
      <c r="AA15" s="85">
        <v>3</v>
      </c>
      <c r="AB15" s="63" t="s">
        <v>334</v>
      </c>
      <c r="AC15" s="14" t="s">
        <v>367</v>
      </c>
      <c r="AD15" s="14" t="s">
        <v>217</v>
      </c>
      <c r="AE15" s="17" t="s">
        <v>173</v>
      </c>
    </row>
    <row r="16" spans="2:31" ht="115.5" customHeight="1" x14ac:dyDescent="0.25">
      <c r="B16" s="129"/>
      <c r="C16" s="128" t="s">
        <v>138</v>
      </c>
      <c r="D16" s="25" t="s">
        <v>10</v>
      </c>
      <c r="E16" s="25" t="s">
        <v>53</v>
      </c>
      <c r="F16" s="27">
        <v>5</v>
      </c>
      <c r="G16" s="14" t="s">
        <v>111</v>
      </c>
      <c r="H16" s="14" t="s">
        <v>163</v>
      </c>
      <c r="I16" s="13" t="s">
        <v>164</v>
      </c>
      <c r="J16" s="14" t="s">
        <v>104</v>
      </c>
      <c r="K16" s="13" t="s">
        <v>280</v>
      </c>
      <c r="L16" s="74">
        <v>0.6</v>
      </c>
      <c r="M16" s="46">
        <v>0.6</v>
      </c>
      <c r="N16" s="13">
        <v>4</v>
      </c>
      <c r="O16" s="63" t="s">
        <v>334</v>
      </c>
      <c r="P16" s="27">
        <v>5</v>
      </c>
      <c r="Q16" s="13" t="s">
        <v>105</v>
      </c>
      <c r="R16" s="14" t="s">
        <v>344</v>
      </c>
      <c r="S16" s="13"/>
      <c r="T16" s="13" t="s">
        <v>350</v>
      </c>
      <c r="U16" s="15" t="s">
        <v>353</v>
      </c>
      <c r="V16" s="79">
        <f t="shared" si="0"/>
        <v>0.25</v>
      </c>
      <c r="W16" s="79">
        <f t="shared" si="1"/>
        <v>0.15</v>
      </c>
      <c r="X16" s="79">
        <f t="shared" si="2"/>
        <v>0.4</v>
      </c>
      <c r="Y16" s="71">
        <f t="shared" si="3"/>
        <v>0.36</v>
      </c>
      <c r="Z16" s="80">
        <f t="shared" si="4"/>
        <v>0.6</v>
      </c>
      <c r="AA16" s="85">
        <v>3</v>
      </c>
      <c r="AB16" s="63" t="s">
        <v>334</v>
      </c>
      <c r="AC16" s="13" t="s">
        <v>367</v>
      </c>
      <c r="AD16" s="13" t="s">
        <v>105</v>
      </c>
      <c r="AE16" s="15" t="s">
        <v>106</v>
      </c>
    </row>
    <row r="17" spans="2:32" ht="111" customHeight="1" x14ac:dyDescent="0.25">
      <c r="B17" s="129"/>
      <c r="C17" s="129"/>
      <c r="D17" s="25" t="s">
        <v>10</v>
      </c>
      <c r="E17" s="25" t="s">
        <v>53</v>
      </c>
      <c r="F17" s="27">
        <v>6</v>
      </c>
      <c r="G17" s="14" t="s">
        <v>108</v>
      </c>
      <c r="H17" s="14" t="s">
        <v>163</v>
      </c>
      <c r="I17" s="13" t="s">
        <v>165</v>
      </c>
      <c r="J17" s="14" t="s">
        <v>107</v>
      </c>
      <c r="K17" s="13" t="s">
        <v>280</v>
      </c>
      <c r="L17" s="74">
        <v>0.6</v>
      </c>
      <c r="M17" s="46">
        <v>0.6</v>
      </c>
      <c r="N17" s="13">
        <v>4</v>
      </c>
      <c r="O17" s="63" t="s">
        <v>334</v>
      </c>
      <c r="P17" s="27">
        <v>6</v>
      </c>
      <c r="Q17" s="13" t="s">
        <v>82</v>
      </c>
      <c r="R17" s="14" t="s">
        <v>344</v>
      </c>
      <c r="S17" s="17"/>
      <c r="T17" s="17" t="s">
        <v>350</v>
      </c>
      <c r="U17" s="15" t="s">
        <v>353</v>
      </c>
      <c r="V17" s="79">
        <f t="shared" si="0"/>
        <v>0.25</v>
      </c>
      <c r="W17" s="79">
        <f t="shared" si="1"/>
        <v>0.15</v>
      </c>
      <c r="X17" s="79">
        <f t="shared" si="2"/>
        <v>0.4</v>
      </c>
      <c r="Y17" s="71">
        <f t="shared" si="3"/>
        <v>0.36</v>
      </c>
      <c r="Z17" s="80">
        <f t="shared" si="4"/>
        <v>0.6</v>
      </c>
      <c r="AA17" s="85">
        <v>3</v>
      </c>
      <c r="AB17" s="63" t="s">
        <v>334</v>
      </c>
      <c r="AC17" s="17" t="s">
        <v>367</v>
      </c>
      <c r="AD17" s="15" t="s">
        <v>109</v>
      </c>
      <c r="AE17" s="15" t="s">
        <v>110</v>
      </c>
    </row>
    <row r="18" spans="2:32" ht="183.75" customHeight="1" x14ac:dyDescent="0.25">
      <c r="B18" s="129"/>
      <c r="C18" s="129"/>
      <c r="D18" s="25" t="s">
        <v>10</v>
      </c>
      <c r="E18" s="25" t="s">
        <v>53</v>
      </c>
      <c r="F18" s="27">
        <v>7</v>
      </c>
      <c r="G18" s="14" t="s">
        <v>69</v>
      </c>
      <c r="H18" s="14" t="s">
        <v>163</v>
      </c>
      <c r="I18" s="13" t="s">
        <v>115</v>
      </c>
      <c r="J18" s="14" t="s">
        <v>70</v>
      </c>
      <c r="K18" s="13" t="s">
        <v>280</v>
      </c>
      <c r="L18" s="74">
        <v>0.6</v>
      </c>
      <c r="M18" s="46">
        <v>0.6</v>
      </c>
      <c r="N18" s="13">
        <v>4</v>
      </c>
      <c r="O18" s="63" t="s">
        <v>334</v>
      </c>
      <c r="P18" s="27">
        <v>7</v>
      </c>
      <c r="Q18" s="14" t="s">
        <v>112</v>
      </c>
      <c r="R18" s="14" t="s">
        <v>344</v>
      </c>
      <c r="S18" s="14"/>
      <c r="T18" s="14" t="s">
        <v>350</v>
      </c>
      <c r="U18" s="15" t="s">
        <v>353</v>
      </c>
      <c r="V18" s="79">
        <f t="shared" si="0"/>
        <v>0.25</v>
      </c>
      <c r="W18" s="79">
        <f t="shared" si="1"/>
        <v>0.15</v>
      </c>
      <c r="X18" s="79">
        <f t="shared" si="2"/>
        <v>0.4</v>
      </c>
      <c r="Y18" s="71">
        <f t="shared" si="3"/>
        <v>0.36</v>
      </c>
      <c r="Z18" s="80">
        <f t="shared" si="4"/>
        <v>0.6</v>
      </c>
      <c r="AA18" s="85">
        <v>3</v>
      </c>
      <c r="AB18" s="63" t="s">
        <v>334</v>
      </c>
      <c r="AC18" s="14" t="s">
        <v>367</v>
      </c>
      <c r="AD18" s="14" t="s">
        <v>112</v>
      </c>
      <c r="AE18" s="14" t="s">
        <v>113</v>
      </c>
    </row>
    <row r="19" spans="2:32" ht="129" customHeight="1" x14ac:dyDescent="0.25">
      <c r="B19" s="129"/>
      <c r="C19" s="129"/>
      <c r="D19" s="97" t="s">
        <v>11</v>
      </c>
      <c r="E19" s="97" t="s">
        <v>63</v>
      </c>
      <c r="F19" s="27">
        <v>8</v>
      </c>
      <c r="G19" s="14" t="s">
        <v>132</v>
      </c>
      <c r="H19" s="20" t="s">
        <v>163</v>
      </c>
      <c r="I19" s="19" t="s">
        <v>118</v>
      </c>
      <c r="J19" s="14" t="s">
        <v>126</v>
      </c>
      <c r="K19" s="13" t="s">
        <v>280</v>
      </c>
      <c r="L19" s="74">
        <v>0.6</v>
      </c>
      <c r="M19" s="46">
        <v>0.6</v>
      </c>
      <c r="N19" s="13">
        <v>4</v>
      </c>
      <c r="O19" s="63" t="s">
        <v>334</v>
      </c>
      <c r="P19" s="27">
        <v>8</v>
      </c>
      <c r="Q19" s="13" t="s">
        <v>139</v>
      </c>
      <c r="R19" s="14" t="s">
        <v>344</v>
      </c>
      <c r="S19" s="13"/>
      <c r="T19" s="13" t="s">
        <v>350</v>
      </c>
      <c r="U19" s="15" t="s">
        <v>353</v>
      </c>
      <c r="V19" s="79">
        <f t="shared" si="0"/>
        <v>0.25</v>
      </c>
      <c r="W19" s="79">
        <f t="shared" si="1"/>
        <v>0.15</v>
      </c>
      <c r="X19" s="79">
        <f t="shared" si="2"/>
        <v>0.4</v>
      </c>
      <c r="Y19" s="71">
        <f t="shared" si="3"/>
        <v>0.36</v>
      </c>
      <c r="Z19" s="80">
        <f t="shared" si="4"/>
        <v>0.6</v>
      </c>
      <c r="AA19" s="85">
        <v>3</v>
      </c>
      <c r="AB19" s="63" t="s">
        <v>334</v>
      </c>
      <c r="AC19" s="13" t="s">
        <v>367</v>
      </c>
      <c r="AD19" s="14" t="s">
        <v>141</v>
      </c>
      <c r="AE19" s="14" t="s">
        <v>140</v>
      </c>
    </row>
    <row r="20" spans="2:32" ht="136.5" customHeight="1" x14ac:dyDescent="0.25">
      <c r="B20" s="129"/>
      <c r="C20" s="129"/>
      <c r="D20" s="25" t="s">
        <v>11</v>
      </c>
      <c r="E20" s="25" t="s">
        <v>63</v>
      </c>
      <c r="F20" s="27">
        <v>9</v>
      </c>
      <c r="G20" s="14" t="s">
        <v>134</v>
      </c>
      <c r="H20" s="14" t="s">
        <v>163</v>
      </c>
      <c r="I20" s="13" t="s">
        <v>116</v>
      </c>
      <c r="J20" s="14" t="s">
        <v>133</v>
      </c>
      <c r="K20" s="13" t="s">
        <v>280</v>
      </c>
      <c r="L20" s="46">
        <v>0.4</v>
      </c>
      <c r="M20" s="46">
        <v>0.6</v>
      </c>
      <c r="N20" s="13">
        <v>4</v>
      </c>
      <c r="O20" s="63" t="s">
        <v>334</v>
      </c>
      <c r="P20" s="27">
        <v>9</v>
      </c>
      <c r="Q20" s="14" t="s">
        <v>142</v>
      </c>
      <c r="R20" s="14" t="s">
        <v>344</v>
      </c>
      <c r="S20" s="14"/>
      <c r="T20" s="14" t="s">
        <v>350</v>
      </c>
      <c r="U20" s="15" t="s">
        <v>353</v>
      </c>
      <c r="V20" s="79">
        <f t="shared" si="0"/>
        <v>0.25</v>
      </c>
      <c r="W20" s="79">
        <f t="shared" si="1"/>
        <v>0.15</v>
      </c>
      <c r="X20" s="79">
        <f t="shared" si="2"/>
        <v>0.4</v>
      </c>
      <c r="Y20" s="71">
        <f t="shared" si="3"/>
        <v>0.24</v>
      </c>
      <c r="Z20" s="80">
        <f t="shared" si="4"/>
        <v>0.6</v>
      </c>
      <c r="AA20" s="85">
        <v>3</v>
      </c>
      <c r="AB20" s="63" t="s">
        <v>334</v>
      </c>
      <c r="AC20" s="14" t="s">
        <v>367</v>
      </c>
      <c r="AD20" s="13" t="s">
        <v>141</v>
      </c>
      <c r="AE20" s="14" t="s">
        <v>140</v>
      </c>
    </row>
    <row r="21" spans="2:32" ht="157.5" customHeight="1" x14ac:dyDescent="0.25">
      <c r="B21" s="129"/>
      <c r="C21" s="129"/>
      <c r="D21" s="25" t="s">
        <v>11</v>
      </c>
      <c r="E21" s="25" t="s">
        <v>63</v>
      </c>
      <c r="F21" s="27">
        <v>10</v>
      </c>
      <c r="G21" s="14" t="s">
        <v>135</v>
      </c>
      <c r="H21" s="14" t="s">
        <v>163</v>
      </c>
      <c r="I21" s="13" t="s">
        <v>117</v>
      </c>
      <c r="J21" s="14" t="s">
        <v>136</v>
      </c>
      <c r="K21" s="13" t="s">
        <v>280</v>
      </c>
      <c r="L21" s="46">
        <v>0.4</v>
      </c>
      <c r="M21" s="46">
        <v>0.6</v>
      </c>
      <c r="N21" s="13">
        <v>4</v>
      </c>
      <c r="O21" s="63" t="s">
        <v>334</v>
      </c>
      <c r="P21" s="27">
        <v>10</v>
      </c>
      <c r="Q21" s="14" t="s">
        <v>142</v>
      </c>
      <c r="R21" s="14" t="s">
        <v>344</v>
      </c>
      <c r="S21" s="14"/>
      <c r="T21" s="14" t="s">
        <v>350</v>
      </c>
      <c r="U21" s="15" t="s">
        <v>353</v>
      </c>
      <c r="V21" s="79">
        <f t="shared" si="0"/>
        <v>0.25</v>
      </c>
      <c r="W21" s="79">
        <f t="shared" si="1"/>
        <v>0.15</v>
      </c>
      <c r="X21" s="79">
        <f t="shared" si="2"/>
        <v>0.4</v>
      </c>
      <c r="Y21" s="71">
        <f t="shared" si="3"/>
        <v>0.24</v>
      </c>
      <c r="Z21" s="80">
        <f t="shared" si="4"/>
        <v>0.6</v>
      </c>
      <c r="AA21" s="85">
        <v>3</v>
      </c>
      <c r="AB21" s="63" t="s">
        <v>334</v>
      </c>
      <c r="AC21" s="14" t="s">
        <v>367</v>
      </c>
      <c r="AD21" s="13" t="s">
        <v>141</v>
      </c>
      <c r="AE21" s="14" t="s">
        <v>140</v>
      </c>
    </row>
    <row r="22" spans="2:32" ht="157.5" customHeight="1" x14ac:dyDescent="0.25">
      <c r="B22" s="130"/>
      <c r="C22" s="130"/>
      <c r="D22" s="25" t="s">
        <v>11</v>
      </c>
      <c r="E22" s="25" t="s">
        <v>63</v>
      </c>
      <c r="F22" s="27">
        <v>11</v>
      </c>
      <c r="G22" s="14" t="s">
        <v>73</v>
      </c>
      <c r="H22" s="20" t="s">
        <v>163</v>
      </c>
      <c r="I22" s="19" t="s">
        <v>119</v>
      </c>
      <c r="J22" s="14" t="s">
        <v>137</v>
      </c>
      <c r="K22" s="13" t="s">
        <v>280</v>
      </c>
      <c r="L22" s="74">
        <v>0.6</v>
      </c>
      <c r="M22" s="46">
        <v>0.6</v>
      </c>
      <c r="N22" s="13">
        <v>4</v>
      </c>
      <c r="O22" s="63" t="s">
        <v>334</v>
      </c>
      <c r="P22" s="27">
        <v>11</v>
      </c>
      <c r="Q22" s="13" t="s">
        <v>143</v>
      </c>
      <c r="R22" s="14" t="s">
        <v>344</v>
      </c>
      <c r="S22" s="13"/>
      <c r="T22" s="13" t="s">
        <v>350</v>
      </c>
      <c r="U22" s="15" t="s">
        <v>353</v>
      </c>
      <c r="V22" s="79">
        <f t="shared" si="0"/>
        <v>0.25</v>
      </c>
      <c r="W22" s="79">
        <f t="shared" si="1"/>
        <v>0.15</v>
      </c>
      <c r="X22" s="79">
        <f t="shared" si="2"/>
        <v>0.4</v>
      </c>
      <c r="Y22" s="71">
        <f t="shared" si="3"/>
        <v>0.36</v>
      </c>
      <c r="Z22" s="80">
        <f t="shared" si="4"/>
        <v>0.6</v>
      </c>
      <c r="AA22" s="85">
        <v>4</v>
      </c>
      <c r="AB22" s="63" t="s">
        <v>334</v>
      </c>
      <c r="AC22" s="13" t="s">
        <v>367</v>
      </c>
      <c r="AD22" s="13" t="s">
        <v>144</v>
      </c>
      <c r="AE22" s="14" t="s">
        <v>140</v>
      </c>
    </row>
    <row r="23" spans="2:32" ht="227.25" customHeight="1" x14ac:dyDescent="0.25">
      <c r="B23" s="131" t="s">
        <v>2</v>
      </c>
      <c r="C23" s="131" t="s">
        <v>12</v>
      </c>
      <c r="D23" s="41" t="s">
        <v>227</v>
      </c>
      <c r="E23" s="43" t="s">
        <v>54</v>
      </c>
      <c r="F23" s="40">
        <v>12</v>
      </c>
      <c r="G23" s="14" t="s">
        <v>237</v>
      </c>
      <c r="H23" s="14" t="s">
        <v>163</v>
      </c>
      <c r="I23" s="13" t="s">
        <v>125</v>
      </c>
      <c r="J23" s="14" t="s">
        <v>68</v>
      </c>
      <c r="K23" s="13" t="s">
        <v>280</v>
      </c>
      <c r="L23" s="74">
        <v>0.6</v>
      </c>
      <c r="M23" s="46">
        <v>0.6</v>
      </c>
      <c r="N23" s="13">
        <v>4</v>
      </c>
      <c r="O23" s="63" t="s">
        <v>334</v>
      </c>
      <c r="P23" s="40">
        <v>12</v>
      </c>
      <c r="Q23" s="14" t="s">
        <v>112</v>
      </c>
      <c r="R23" s="14" t="s">
        <v>344</v>
      </c>
      <c r="S23" s="14"/>
      <c r="T23" s="14" t="s">
        <v>350</v>
      </c>
      <c r="U23" s="15" t="s">
        <v>353</v>
      </c>
      <c r="V23" s="79">
        <f t="shared" si="0"/>
        <v>0.25</v>
      </c>
      <c r="W23" s="79">
        <f t="shared" si="1"/>
        <v>0.15</v>
      </c>
      <c r="X23" s="79">
        <f t="shared" si="2"/>
        <v>0.4</v>
      </c>
      <c r="Y23" s="71">
        <f t="shared" si="3"/>
        <v>0.36</v>
      </c>
      <c r="Z23" s="80">
        <f t="shared" si="4"/>
        <v>0.6</v>
      </c>
      <c r="AA23" s="85">
        <v>4</v>
      </c>
      <c r="AB23" s="63" t="s">
        <v>334</v>
      </c>
      <c r="AC23" s="14" t="s">
        <v>367</v>
      </c>
      <c r="AD23" s="14" t="s">
        <v>112</v>
      </c>
      <c r="AE23" s="14" t="s">
        <v>113</v>
      </c>
    </row>
    <row r="24" spans="2:32" ht="129" customHeight="1" x14ac:dyDescent="0.25">
      <c r="B24" s="132"/>
      <c r="C24" s="132"/>
      <c r="D24" s="41" t="s">
        <v>227</v>
      </c>
      <c r="E24" s="43" t="s">
        <v>54</v>
      </c>
      <c r="F24" s="40">
        <v>13</v>
      </c>
      <c r="G24" s="13" t="s">
        <v>228</v>
      </c>
      <c r="H24" s="19" t="s">
        <v>163</v>
      </c>
      <c r="I24" s="19" t="s">
        <v>226</v>
      </c>
      <c r="J24" s="14" t="s">
        <v>232</v>
      </c>
      <c r="K24" s="13" t="s">
        <v>280</v>
      </c>
      <c r="L24" s="74">
        <v>0.6</v>
      </c>
      <c r="M24" s="46">
        <v>0.6</v>
      </c>
      <c r="N24" s="13">
        <v>4</v>
      </c>
      <c r="O24" s="63" t="s">
        <v>334</v>
      </c>
      <c r="P24" s="40">
        <v>13</v>
      </c>
      <c r="Q24" s="13" t="s">
        <v>229</v>
      </c>
      <c r="R24" s="14" t="s">
        <v>344</v>
      </c>
      <c r="S24" s="13"/>
      <c r="T24" s="13" t="s">
        <v>350</v>
      </c>
      <c r="U24" s="15" t="s">
        <v>353</v>
      </c>
      <c r="V24" s="79">
        <f t="shared" si="0"/>
        <v>0.25</v>
      </c>
      <c r="W24" s="79">
        <f t="shared" si="1"/>
        <v>0.15</v>
      </c>
      <c r="X24" s="79">
        <f t="shared" si="2"/>
        <v>0.4</v>
      </c>
      <c r="Y24" s="71">
        <f t="shared" si="3"/>
        <v>0.36</v>
      </c>
      <c r="Z24" s="80">
        <f t="shared" si="4"/>
        <v>0.6</v>
      </c>
      <c r="AA24" s="85">
        <v>4</v>
      </c>
      <c r="AB24" s="63" t="s">
        <v>334</v>
      </c>
      <c r="AC24" s="13" t="s">
        <v>367</v>
      </c>
      <c r="AD24" s="13" t="s">
        <v>230</v>
      </c>
      <c r="AE24" s="13" t="s">
        <v>231</v>
      </c>
    </row>
    <row r="25" spans="2:32" ht="102.75" customHeight="1" x14ac:dyDescent="0.25">
      <c r="B25" s="132"/>
      <c r="C25" s="132"/>
      <c r="D25" s="41" t="s">
        <v>227</v>
      </c>
      <c r="E25" s="43" t="s">
        <v>54</v>
      </c>
      <c r="F25" s="40">
        <v>14</v>
      </c>
      <c r="G25" s="13" t="s">
        <v>234</v>
      </c>
      <c r="H25" s="19" t="s">
        <v>163</v>
      </c>
      <c r="I25" s="19" t="s">
        <v>233</v>
      </c>
      <c r="J25" s="13" t="s">
        <v>340</v>
      </c>
      <c r="K25" s="13" t="s">
        <v>280</v>
      </c>
      <c r="L25" s="74">
        <v>0.6</v>
      </c>
      <c r="M25" s="46">
        <v>0.6</v>
      </c>
      <c r="N25" s="13">
        <v>4</v>
      </c>
      <c r="O25" s="63" t="s">
        <v>334</v>
      </c>
      <c r="P25" s="40">
        <v>14</v>
      </c>
      <c r="Q25" s="13" t="s">
        <v>241</v>
      </c>
      <c r="R25" s="14" t="s">
        <v>344</v>
      </c>
      <c r="S25" s="13"/>
      <c r="T25" s="13" t="s">
        <v>350</v>
      </c>
      <c r="U25" s="15" t="s">
        <v>353</v>
      </c>
      <c r="V25" s="79">
        <f t="shared" si="0"/>
        <v>0.25</v>
      </c>
      <c r="W25" s="79">
        <f t="shared" si="1"/>
        <v>0.15</v>
      </c>
      <c r="X25" s="79">
        <f t="shared" si="2"/>
        <v>0.4</v>
      </c>
      <c r="Y25" s="71">
        <f t="shared" si="3"/>
        <v>0.36</v>
      </c>
      <c r="Z25" s="80">
        <f t="shared" si="4"/>
        <v>0.6</v>
      </c>
      <c r="AA25" s="85">
        <v>4</v>
      </c>
      <c r="AB25" s="63" t="s">
        <v>334</v>
      </c>
      <c r="AC25" s="13" t="s">
        <v>367</v>
      </c>
      <c r="AD25" s="13" t="s">
        <v>235</v>
      </c>
      <c r="AE25" s="13" t="s">
        <v>236</v>
      </c>
    </row>
    <row r="26" spans="2:32" ht="114" customHeight="1" x14ac:dyDescent="0.25">
      <c r="B26" s="132"/>
      <c r="C26" s="132"/>
      <c r="D26" s="41" t="s">
        <v>227</v>
      </c>
      <c r="E26" s="43" t="s">
        <v>54</v>
      </c>
      <c r="F26" s="40">
        <v>15</v>
      </c>
      <c r="G26" s="14" t="s">
        <v>256</v>
      </c>
      <c r="H26" s="19" t="s">
        <v>163</v>
      </c>
      <c r="I26" s="19" t="s">
        <v>238</v>
      </c>
      <c r="J26" s="14" t="s">
        <v>257</v>
      </c>
      <c r="K26" s="13" t="s">
        <v>280</v>
      </c>
      <c r="L26" s="74">
        <v>0.6</v>
      </c>
      <c r="M26" s="46">
        <v>0.4</v>
      </c>
      <c r="N26" s="13">
        <v>4</v>
      </c>
      <c r="O26" s="63" t="s">
        <v>334</v>
      </c>
      <c r="P26" s="40">
        <v>15</v>
      </c>
      <c r="Q26" s="13" t="s">
        <v>241</v>
      </c>
      <c r="R26" s="14" t="s">
        <v>344</v>
      </c>
      <c r="S26" s="13"/>
      <c r="T26" s="13" t="s">
        <v>350</v>
      </c>
      <c r="U26" s="15" t="s">
        <v>353</v>
      </c>
      <c r="V26" s="79">
        <f t="shared" si="0"/>
        <v>0.25</v>
      </c>
      <c r="W26" s="79">
        <f t="shared" si="1"/>
        <v>0.15</v>
      </c>
      <c r="X26" s="79">
        <f t="shared" si="2"/>
        <v>0.4</v>
      </c>
      <c r="Y26" s="71">
        <f t="shared" si="3"/>
        <v>0.36</v>
      </c>
      <c r="Z26" s="80">
        <f t="shared" si="4"/>
        <v>0.4</v>
      </c>
      <c r="AA26" s="85">
        <v>3</v>
      </c>
      <c r="AB26" s="63" t="s">
        <v>334</v>
      </c>
      <c r="AC26" s="13" t="s">
        <v>367</v>
      </c>
      <c r="AD26" s="13" t="s">
        <v>241</v>
      </c>
      <c r="AE26" s="13" t="s">
        <v>231</v>
      </c>
    </row>
    <row r="27" spans="2:32" ht="103.5" customHeight="1" x14ac:dyDescent="0.25">
      <c r="B27" s="132"/>
      <c r="C27" s="132"/>
      <c r="D27" s="40" t="s">
        <v>13</v>
      </c>
      <c r="E27" s="40" t="s">
        <v>55</v>
      </c>
      <c r="F27" s="40">
        <v>16</v>
      </c>
      <c r="G27" s="14" t="s">
        <v>254</v>
      </c>
      <c r="H27" s="13" t="s">
        <v>163</v>
      </c>
      <c r="I27" s="13" t="s">
        <v>239</v>
      </c>
      <c r="J27" s="14" t="s">
        <v>255</v>
      </c>
      <c r="K27" s="13" t="s">
        <v>280</v>
      </c>
      <c r="L27" s="74">
        <v>0.6</v>
      </c>
      <c r="M27" s="46">
        <v>0.6</v>
      </c>
      <c r="N27" s="13">
        <v>4</v>
      </c>
      <c r="O27" s="63" t="s">
        <v>334</v>
      </c>
      <c r="P27" s="40">
        <v>16</v>
      </c>
      <c r="Q27" s="13" t="s">
        <v>242</v>
      </c>
      <c r="R27" s="14" t="s">
        <v>344</v>
      </c>
      <c r="S27" s="13"/>
      <c r="T27" s="13" t="s">
        <v>350</v>
      </c>
      <c r="U27" s="15" t="s">
        <v>353</v>
      </c>
      <c r="V27" s="79">
        <f t="shared" si="0"/>
        <v>0.25</v>
      </c>
      <c r="W27" s="79">
        <f t="shared" si="1"/>
        <v>0.15</v>
      </c>
      <c r="X27" s="79">
        <f t="shared" si="2"/>
        <v>0.4</v>
      </c>
      <c r="Y27" s="71">
        <f t="shared" si="3"/>
        <v>0.36</v>
      </c>
      <c r="Z27" s="80">
        <f t="shared" si="4"/>
        <v>0.6</v>
      </c>
      <c r="AA27" s="85">
        <v>4</v>
      </c>
      <c r="AB27" s="63" t="s">
        <v>334</v>
      </c>
      <c r="AC27" s="13" t="s">
        <v>367</v>
      </c>
      <c r="AD27" s="13" t="s">
        <v>244</v>
      </c>
      <c r="AE27" s="13" t="s">
        <v>245</v>
      </c>
    </row>
    <row r="28" spans="2:32" ht="103.5" customHeight="1" x14ac:dyDescent="0.25">
      <c r="B28" s="132"/>
      <c r="C28" s="132"/>
      <c r="D28" s="40" t="s">
        <v>13</v>
      </c>
      <c r="E28" s="40" t="s">
        <v>55</v>
      </c>
      <c r="F28" s="40">
        <v>17</v>
      </c>
      <c r="G28" s="14" t="s">
        <v>253</v>
      </c>
      <c r="H28" s="13" t="s">
        <v>163</v>
      </c>
      <c r="I28" s="13" t="s">
        <v>240</v>
      </c>
      <c r="J28" s="14" t="s">
        <v>246</v>
      </c>
      <c r="K28" s="13" t="s">
        <v>280</v>
      </c>
      <c r="L28" s="74">
        <v>0.6</v>
      </c>
      <c r="M28" s="46">
        <v>0.4</v>
      </c>
      <c r="N28" s="13">
        <v>4</v>
      </c>
      <c r="O28" s="63" t="s">
        <v>334</v>
      </c>
      <c r="P28" s="40">
        <v>17</v>
      </c>
      <c r="Q28" s="13" t="s">
        <v>241</v>
      </c>
      <c r="R28" s="14" t="s">
        <v>344</v>
      </c>
      <c r="S28" s="13"/>
      <c r="T28" s="13" t="s">
        <v>350</v>
      </c>
      <c r="U28" s="15" t="s">
        <v>353</v>
      </c>
      <c r="V28" s="79">
        <f t="shared" si="0"/>
        <v>0.25</v>
      </c>
      <c r="W28" s="79">
        <f t="shared" si="1"/>
        <v>0.15</v>
      </c>
      <c r="X28" s="79">
        <f t="shared" si="2"/>
        <v>0.4</v>
      </c>
      <c r="Y28" s="71">
        <f t="shared" si="3"/>
        <v>0.36</v>
      </c>
      <c r="Z28" s="80">
        <f t="shared" si="4"/>
        <v>0.4</v>
      </c>
      <c r="AA28" s="85">
        <v>3</v>
      </c>
      <c r="AB28" s="63" t="s">
        <v>334</v>
      </c>
      <c r="AC28" s="13" t="s">
        <v>367</v>
      </c>
      <c r="AD28" s="13" t="s">
        <v>244</v>
      </c>
      <c r="AE28" s="13" t="s">
        <v>245</v>
      </c>
    </row>
    <row r="29" spans="2:32" ht="103.5" customHeight="1" x14ac:dyDescent="0.25">
      <c r="B29" s="132"/>
      <c r="C29" s="132"/>
      <c r="D29" s="40" t="s">
        <v>13</v>
      </c>
      <c r="E29" s="40" t="s">
        <v>55</v>
      </c>
      <c r="F29" s="40">
        <v>18</v>
      </c>
      <c r="G29" s="13" t="s">
        <v>252</v>
      </c>
      <c r="H29" s="13" t="s">
        <v>163</v>
      </c>
      <c r="I29" s="13" t="s">
        <v>251</v>
      </c>
      <c r="J29" s="14" t="s">
        <v>247</v>
      </c>
      <c r="K29" s="13" t="s">
        <v>280</v>
      </c>
      <c r="L29" s="74">
        <v>0.6</v>
      </c>
      <c r="M29" s="46">
        <v>0.4</v>
      </c>
      <c r="N29" s="13">
        <v>4</v>
      </c>
      <c r="O29" s="63" t="s">
        <v>334</v>
      </c>
      <c r="P29" s="40">
        <v>18</v>
      </c>
      <c r="Q29" s="14" t="s">
        <v>243</v>
      </c>
      <c r="R29" s="14" t="s">
        <v>344</v>
      </c>
      <c r="S29" s="14"/>
      <c r="T29" s="14" t="s">
        <v>350</v>
      </c>
      <c r="U29" s="15" t="s">
        <v>353</v>
      </c>
      <c r="V29" s="79">
        <f t="shared" si="0"/>
        <v>0.25</v>
      </c>
      <c r="W29" s="79">
        <f t="shared" si="1"/>
        <v>0.15</v>
      </c>
      <c r="X29" s="79">
        <f t="shared" si="2"/>
        <v>0.4</v>
      </c>
      <c r="Y29" s="71">
        <f t="shared" si="3"/>
        <v>0.36</v>
      </c>
      <c r="Z29" s="80">
        <f t="shared" si="4"/>
        <v>0.4</v>
      </c>
      <c r="AA29" s="85">
        <v>3</v>
      </c>
      <c r="AB29" s="63" t="s">
        <v>334</v>
      </c>
      <c r="AC29" s="14" t="s">
        <v>367</v>
      </c>
      <c r="AD29" s="13" t="s">
        <v>244</v>
      </c>
      <c r="AE29" s="13" t="s">
        <v>245</v>
      </c>
    </row>
    <row r="30" spans="2:32" ht="133.5" customHeight="1" x14ac:dyDescent="0.25">
      <c r="B30" s="133"/>
      <c r="C30" s="133"/>
      <c r="D30" s="40" t="s">
        <v>13</v>
      </c>
      <c r="E30" s="40" t="s">
        <v>55</v>
      </c>
      <c r="F30" s="40">
        <v>19</v>
      </c>
      <c r="G30" s="14" t="s">
        <v>250</v>
      </c>
      <c r="H30" s="13" t="s">
        <v>163</v>
      </c>
      <c r="I30" s="13" t="s">
        <v>249</v>
      </c>
      <c r="J30" s="14" t="s">
        <v>248</v>
      </c>
      <c r="K30" s="13" t="s">
        <v>280</v>
      </c>
      <c r="L30" s="74">
        <v>0.6</v>
      </c>
      <c r="M30" s="46">
        <v>0.4</v>
      </c>
      <c r="N30" s="13">
        <v>4</v>
      </c>
      <c r="O30" s="63" t="s">
        <v>334</v>
      </c>
      <c r="P30" s="40">
        <v>19</v>
      </c>
      <c r="Q30" s="13" t="s">
        <v>241</v>
      </c>
      <c r="R30" s="14" t="s">
        <v>344</v>
      </c>
      <c r="S30" s="13"/>
      <c r="T30" s="13" t="s">
        <v>350</v>
      </c>
      <c r="U30" s="15" t="s">
        <v>353</v>
      </c>
      <c r="V30" s="79">
        <f t="shared" si="0"/>
        <v>0.25</v>
      </c>
      <c r="W30" s="79">
        <f t="shared" si="1"/>
        <v>0.15</v>
      </c>
      <c r="X30" s="79">
        <f t="shared" si="2"/>
        <v>0.4</v>
      </c>
      <c r="Y30" s="71">
        <f t="shared" si="3"/>
        <v>0.36</v>
      </c>
      <c r="Z30" s="80">
        <f t="shared" si="4"/>
        <v>0.4</v>
      </c>
      <c r="AA30" s="85">
        <v>3</v>
      </c>
      <c r="AB30" s="63" t="s">
        <v>334</v>
      </c>
      <c r="AC30" s="13" t="s">
        <v>367</v>
      </c>
      <c r="AD30" s="13" t="s">
        <v>244</v>
      </c>
      <c r="AE30" s="13" t="s">
        <v>245</v>
      </c>
    </row>
    <row r="31" spans="2:32" s="18" customFormat="1" ht="142.5" customHeight="1" x14ac:dyDescent="0.25">
      <c r="B31" s="134" t="s">
        <v>3</v>
      </c>
      <c r="C31" s="134" t="s">
        <v>14</v>
      </c>
      <c r="D31" s="33" t="s">
        <v>15</v>
      </c>
      <c r="E31" s="33" t="s">
        <v>56</v>
      </c>
      <c r="F31" s="98">
        <v>20</v>
      </c>
      <c r="G31" s="14" t="s">
        <v>93</v>
      </c>
      <c r="H31" s="38" t="s">
        <v>162</v>
      </c>
      <c r="I31" s="13" t="s">
        <v>166</v>
      </c>
      <c r="J31" s="14" t="s">
        <v>94</v>
      </c>
      <c r="K31" s="39" t="s">
        <v>279</v>
      </c>
      <c r="L31" s="74">
        <v>0.6</v>
      </c>
      <c r="M31" s="46">
        <v>0.6</v>
      </c>
      <c r="N31" s="13">
        <v>4</v>
      </c>
      <c r="O31" s="63" t="s">
        <v>334</v>
      </c>
      <c r="P31" s="98">
        <v>20</v>
      </c>
      <c r="Q31" s="14" t="s">
        <v>145</v>
      </c>
      <c r="R31" s="14" t="s">
        <v>344</v>
      </c>
      <c r="S31" s="14"/>
      <c r="T31" s="14" t="s">
        <v>350</v>
      </c>
      <c r="U31" s="15" t="s">
        <v>353</v>
      </c>
      <c r="V31" s="79">
        <f t="shared" si="0"/>
        <v>0.25</v>
      </c>
      <c r="W31" s="79">
        <f t="shared" si="1"/>
        <v>0.15</v>
      </c>
      <c r="X31" s="79">
        <f t="shared" si="2"/>
        <v>0.4</v>
      </c>
      <c r="Y31" s="71">
        <f t="shared" si="3"/>
        <v>0.36</v>
      </c>
      <c r="Z31" s="80">
        <f t="shared" si="4"/>
        <v>0.6</v>
      </c>
      <c r="AA31" s="85">
        <v>4</v>
      </c>
      <c r="AB31" s="63" t="s">
        <v>334</v>
      </c>
      <c r="AC31" s="14" t="s">
        <v>367</v>
      </c>
      <c r="AD31" s="14" t="s">
        <v>146</v>
      </c>
      <c r="AE31" s="14" t="s">
        <v>146</v>
      </c>
      <c r="AF31" s="9"/>
    </row>
    <row r="32" spans="2:32" s="18" customFormat="1" ht="114.75" customHeight="1" x14ac:dyDescent="0.25">
      <c r="B32" s="135"/>
      <c r="C32" s="135"/>
      <c r="D32" s="33" t="s">
        <v>88</v>
      </c>
      <c r="E32" s="33" t="s">
        <v>56</v>
      </c>
      <c r="F32" s="33">
        <v>21</v>
      </c>
      <c r="G32" s="14" t="s">
        <v>89</v>
      </c>
      <c r="H32" s="14" t="s">
        <v>163</v>
      </c>
      <c r="I32" s="13" t="s">
        <v>180</v>
      </c>
      <c r="J32" s="14" t="s">
        <v>90</v>
      </c>
      <c r="K32" s="13" t="s">
        <v>280</v>
      </c>
      <c r="L32" s="74">
        <v>0.6</v>
      </c>
      <c r="M32" s="46">
        <v>0.6</v>
      </c>
      <c r="N32" s="13">
        <v>4</v>
      </c>
      <c r="O32" s="63" t="s">
        <v>334</v>
      </c>
      <c r="P32" s="33">
        <v>21</v>
      </c>
      <c r="Q32" s="14" t="s">
        <v>147</v>
      </c>
      <c r="R32" s="14" t="s">
        <v>344</v>
      </c>
      <c r="S32" s="14"/>
      <c r="T32" s="14" t="s">
        <v>350</v>
      </c>
      <c r="U32" s="15" t="s">
        <v>353</v>
      </c>
      <c r="V32" s="79">
        <f t="shared" si="0"/>
        <v>0.25</v>
      </c>
      <c r="W32" s="79">
        <f t="shared" si="1"/>
        <v>0.15</v>
      </c>
      <c r="X32" s="79">
        <f t="shared" si="2"/>
        <v>0.4</v>
      </c>
      <c r="Y32" s="71">
        <f t="shared" si="3"/>
        <v>0.36</v>
      </c>
      <c r="Z32" s="80">
        <f t="shared" si="4"/>
        <v>0.6</v>
      </c>
      <c r="AA32" s="85">
        <v>4</v>
      </c>
      <c r="AB32" s="63" t="s">
        <v>334</v>
      </c>
      <c r="AC32" s="14" t="s">
        <v>367</v>
      </c>
      <c r="AD32" s="14" t="s">
        <v>148</v>
      </c>
      <c r="AE32" s="14" t="s">
        <v>148</v>
      </c>
      <c r="AF32" s="9"/>
    </row>
    <row r="33" spans="2:32" s="18" customFormat="1" ht="97.5" customHeight="1" x14ac:dyDescent="0.25">
      <c r="B33" s="135"/>
      <c r="C33" s="136"/>
      <c r="D33" s="33" t="s">
        <v>87</v>
      </c>
      <c r="E33" s="33" t="s">
        <v>56</v>
      </c>
      <c r="F33" s="98">
        <v>22</v>
      </c>
      <c r="G33" s="14" t="s">
        <v>91</v>
      </c>
      <c r="H33" s="14" t="s">
        <v>163</v>
      </c>
      <c r="I33" s="13" t="s">
        <v>179</v>
      </c>
      <c r="J33" s="14" t="s">
        <v>149</v>
      </c>
      <c r="K33" s="13" t="s">
        <v>280</v>
      </c>
      <c r="L33" s="74">
        <v>0.6</v>
      </c>
      <c r="M33" s="46">
        <v>0.6</v>
      </c>
      <c r="N33" s="13">
        <v>4</v>
      </c>
      <c r="O33" s="63" t="s">
        <v>334</v>
      </c>
      <c r="P33" s="98">
        <v>22</v>
      </c>
      <c r="Q33" s="14" t="s">
        <v>345</v>
      </c>
      <c r="R33" s="14" t="s">
        <v>344</v>
      </c>
      <c r="S33" s="14"/>
      <c r="T33" s="14" t="s">
        <v>350</v>
      </c>
      <c r="U33" s="15" t="s">
        <v>353</v>
      </c>
      <c r="V33" s="79">
        <f t="shared" si="0"/>
        <v>0.25</v>
      </c>
      <c r="W33" s="79">
        <f t="shared" si="1"/>
        <v>0.15</v>
      </c>
      <c r="X33" s="79">
        <f t="shared" si="2"/>
        <v>0.4</v>
      </c>
      <c r="Y33" s="71">
        <f t="shared" si="3"/>
        <v>0.36</v>
      </c>
      <c r="Z33" s="80">
        <f t="shared" si="4"/>
        <v>0.6</v>
      </c>
      <c r="AA33" s="85">
        <v>4</v>
      </c>
      <c r="AB33" s="63" t="s">
        <v>334</v>
      </c>
      <c r="AC33" s="14" t="s">
        <v>367</v>
      </c>
      <c r="AD33" s="13" t="s">
        <v>92</v>
      </c>
      <c r="AE33" s="13" t="s">
        <v>92</v>
      </c>
      <c r="AF33" s="9"/>
    </row>
    <row r="34" spans="2:32" s="18" customFormat="1" ht="89.25" customHeight="1" x14ac:dyDescent="0.25">
      <c r="B34" s="135"/>
      <c r="C34" s="134" t="s">
        <v>16</v>
      </c>
      <c r="D34" s="33" t="s">
        <v>224</v>
      </c>
      <c r="E34" s="33" t="s">
        <v>7</v>
      </c>
      <c r="F34" s="33">
        <v>23</v>
      </c>
      <c r="G34" s="14" t="s">
        <v>274</v>
      </c>
      <c r="H34" s="13" t="s">
        <v>163</v>
      </c>
      <c r="I34" s="13" t="s">
        <v>273</v>
      </c>
      <c r="J34" s="14" t="s">
        <v>275</v>
      </c>
      <c r="K34" s="13" t="s">
        <v>280</v>
      </c>
      <c r="L34" s="74">
        <v>0.6</v>
      </c>
      <c r="M34" s="46">
        <v>0.6</v>
      </c>
      <c r="N34" s="13">
        <v>4</v>
      </c>
      <c r="O34" s="63" t="s">
        <v>334</v>
      </c>
      <c r="P34" s="33">
        <v>23</v>
      </c>
      <c r="Q34" s="14" t="s">
        <v>346</v>
      </c>
      <c r="R34" s="14" t="s">
        <v>344</v>
      </c>
      <c r="S34" s="14"/>
      <c r="T34" s="14" t="s">
        <v>350</v>
      </c>
      <c r="U34" s="15" t="s">
        <v>354</v>
      </c>
      <c r="V34" s="79">
        <f t="shared" si="0"/>
        <v>0.25</v>
      </c>
      <c r="W34" s="79">
        <f t="shared" si="1"/>
        <v>0.25</v>
      </c>
      <c r="X34" s="79">
        <f t="shared" si="2"/>
        <v>0.5</v>
      </c>
      <c r="Y34" s="71">
        <f t="shared" si="3"/>
        <v>0.3</v>
      </c>
      <c r="Z34" s="80">
        <f t="shared" si="4"/>
        <v>0.6</v>
      </c>
      <c r="AA34" s="85">
        <v>3</v>
      </c>
      <c r="AB34" s="63" t="s">
        <v>334</v>
      </c>
      <c r="AC34" s="14" t="s">
        <v>367</v>
      </c>
      <c r="AD34" s="14" t="s">
        <v>276</v>
      </c>
      <c r="AE34" s="13" t="s">
        <v>277</v>
      </c>
      <c r="AF34" s="9"/>
    </row>
    <row r="35" spans="2:32" s="18" customFormat="1" ht="108.75" customHeight="1" x14ac:dyDescent="0.25">
      <c r="B35" s="135"/>
      <c r="C35" s="135"/>
      <c r="D35" s="33" t="s">
        <v>224</v>
      </c>
      <c r="E35" s="33" t="s">
        <v>7</v>
      </c>
      <c r="F35" s="33">
        <v>24</v>
      </c>
      <c r="G35" s="14" t="s">
        <v>260</v>
      </c>
      <c r="H35" s="39" t="s">
        <v>162</v>
      </c>
      <c r="I35" s="13" t="s">
        <v>258</v>
      </c>
      <c r="J35" s="14" t="s">
        <v>259</v>
      </c>
      <c r="K35" s="39" t="s">
        <v>279</v>
      </c>
      <c r="L35" s="74">
        <v>0.6</v>
      </c>
      <c r="M35" s="46">
        <v>0.6</v>
      </c>
      <c r="N35" s="13">
        <v>4</v>
      </c>
      <c r="O35" s="63" t="s">
        <v>334</v>
      </c>
      <c r="P35" s="33">
        <v>24</v>
      </c>
      <c r="Q35" s="13" t="s">
        <v>261</v>
      </c>
      <c r="R35" s="13"/>
      <c r="S35" s="13" t="s">
        <v>344</v>
      </c>
      <c r="T35" s="13" t="s">
        <v>349</v>
      </c>
      <c r="U35" s="17" t="s">
        <v>353</v>
      </c>
      <c r="V35" s="79">
        <f t="shared" si="0"/>
        <v>0.15</v>
      </c>
      <c r="W35" s="79">
        <f t="shared" si="1"/>
        <v>0.15</v>
      </c>
      <c r="X35" s="79">
        <f t="shared" si="2"/>
        <v>0.3</v>
      </c>
      <c r="Y35" s="71">
        <f t="shared" si="3"/>
        <v>0.6</v>
      </c>
      <c r="Z35" s="80">
        <f t="shared" si="4"/>
        <v>0.42</v>
      </c>
      <c r="AA35" s="85">
        <v>4</v>
      </c>
      <c r="AB35" s="63" t="s">
        <v>334</v>
      </c>
      <c r="AC35" s="13" t="s">
        <v>367</v>
      </c>
      <c r="AD35" s="13" t="s">
        <v>278</v>
      </c>
      <c r="AE35" s="13" t="s">
        <v>277</v>
      </c>
      <c r="AF35" s="9"/>
    </row>
    <row r="36" spans="2:32" s="18" customFormat="1" ht="105" customHeight="1" x14ac:dyDescent="0.25">
      <c r="B36" s="135"/>
      <c r="C36" s="135"/>
      <c r="D36" s="33" t="s">
        <v>61</v>
      </c>
      <c r="E36" s="33" t="s">
        <v>64</v>
      </c>
      <c r="F36" s="98">
        <v>25</v>
      </c>
      <c r="G36" s="13" t="s">
        <v>100</v>
      </c>
      <c r="H36" s="13" t="s">
        <v>163</v>
      </c>
      <c r="I36" s="13" t="s">
        <v>120</v>
      </c>
      <c r="J36" s="13" t="s">
        <v>99</v>
      </c>
      <c r="K36" s="13" t="s">
        <v>281</v>
      </c>
      <c r="L36" s="74">
        <v>0.6</v>
      </c>
      <c r="M36" s="46">
        <v>0.6</v>
      </c>
      <c r="N36" s="13">
        <v>4</v>
      </c>
      <c r="O36" s="63" t="s">
        <v>334</v>
      </c>
      <c r="P36" s="98">
        <v>25</v>
      </c>
      <c r="Q36" s="13" t="s">
        <v>347</v>
      </c>
      <c r="R36" s="13" t="s">
        <v>344</v>
      </c>
      <c r="S36" s="13"/>
      <c r="T36" s="13" t="s">
        <v>350</v>
      </c>
      <c r="U36" s="17" t="s">
        <v>353</v>
      </c>
      <c r="V36" s="79">
        <f t="shared" si="0"/>
        <v>0.25</v>
      </c>
      <c r="W36" s="79">
        <f t="shared" si="1"/>
        <v>0.15</v>
      </c>
      <c r="X36" s="79">
        <f t="shared" si="2"/>
        <v>0.4</v>
      </c>
      <c r="Y36" s="71">
        <f t="shared" si="3"/>
        <v>0.36</v>
      </c>
      <c r="Z36" s="80">
        <f t="shared" si="4"/>
        <v>0.6</v>
      </c>
      <c r="AA36" s="85">
        <v>4</v>
      </c>
      <c r="AB36" s="63" t="s">
        <v>334</v>
      </c>
      <c r="AC36" s="13" t="s">
        <v>367</v>
      </c>
      <c r="AD36" s="13" t="s">
        <v>222</v>
      </c>
      <c r="AE36" s="15" t="s">
        <v>223</v>
      </c>
      <c r="AF36" s="9"/>
    </row>
    <row r="37" spans="2:32" s="18" customFormat="1" ht="111" customHeight="1" x14ac:dyDescent="0.25">
      <c r="B37" s="135"/>
      <c r="C37" s="135"/>
      <c r="D37" s="33" t="s">
        <v>61</v>
      </c>
      <c r="E37" s="33" t="s">
        <v>64</v>
      </c>
      <c r="F37" s="98">
        <v>26</v>
      </c>
      <c r="G37" s="14" t="s">
        <v>177</v>
      </c>
      <c r="H37" s="14" t="s">
        <v>163</v>
      </c>
      <c r="I37" s="13" t="s">
        <v>178</v>
      </c>
      <c r="J37" s="14" t="s">
        <v>181</v>
      </c>
      <c r="K37" s="13" t="s">
        <v>280</v>
      </c>
      <c r="L37" s="74">
        <v>0.6</v>
      </c>
      <c r="M37" s="46">
        <v>0.6</v>
      </c>
      <c r="N37" s="13">
        <v>4</v>
      </c>
      <c r="O37" s="63" t="s">
        <v>334</v>
      </c>
      <c r="P37" s="98">
        <v>26</v>
      </c>
      <c r="Q37" s="14" t="s">
        <v>182</v>
      </c>
      <c r="R37" s="13" t="s">
        <v>344</v>
      </c>
      <c r="S37" s="14"/>
      <c r="T37" s="14" t="s">
        <v>350</v>
      </c>
      <c r="U37" s="15" t="s">
        <v>353</v>
      </c>
      <c r="V37" s="79">
        <f t="shared" si="0"/>
        <v>0.25</v>
      </c>
      <c r="W37" s="79">
        <f t="shared" si="1"/>
        <v>0.15</v>
      </c>
      <c r="X37" s="79">
        <f t="shared" si="2"/>
        <v>0.4</v>
      </c>
      <c r="Y37" s="71">
        <f t="shared" si="3"/>
        <v>0.36</v>
      </c>
      <c r="Z37" s="80">
        <f t="shared" si="4"/>
        <v>0.6</v>
      </c>
      <c r="AA37" s="85">
        <v>4</v>
      </c>
      <c r="AB37" s="63" t="s">
        <v>334</v>
      </c>
      <c r="AC37" s="14" t="s">
        <v>367</v>
      </c>
      <c r="AD37" s="13" t="s">
        <v>183</v>
      </c>
      <c r="AE37" s="13" t="s">
        <v>184</v>
      </c>
      <c r="AF37" s="9"/>
    </row>
    <row r="38" spans="2:32" s="18" customFormat="1" ht="117" customHeight="1" x14ac:dyDescent="0.25">
      <c r="B38" s="135"/>
      <c r="C38" s="135"/>
      <c r="D38" s="33" t="s">
        <v>17</v>
      </c>
      <c r="E38" s="33" t="s">
        <v>57</v>
      </c>
      <c r="F38" s="33">
        <v>27</v>
      </c>
      <c r="G38" s="14" t="s">
        <v>218</v>
      </c>
      <c r="H38" s="13" t="s">
        <v>163</v>
      </c>
      <c r="I38" s="13" t="s">
        <v>219</v>
      </c>
      <c r="J38" s="14" t="s">
        <v>220</v>
      </c>
      <c r="K38" s="13" t="s">
        <v>281</v>
      </c>
      <c r="L38" s="74">
        <v>0.6</v>
      </c>
      <c r="M38" s="46">
        <v>0.6</v>
      </c>
      <c r="N38" s="13">
        <v>4</v>
      </c>
      <c r="O38" s="63" t="s">
        <v>334</v>
      </c>
      <c r="P38" s="33">
        <v>27</v>
      </c>
      <c r="Q38" s="14" t="s">
        <v>348</v>
      </c>
      <c r="R38" s="14" t="s">
        <v>344</v>
      </c>
      <c r="S38" s="14"/>
      <c r="T38" s="14" t="s">
        <v>350</v>
      </c>
      <c r="U38" s="15" t="s">
        <v>354</v>
      </c>
      <c r="V38" s="79">
        <f t="shared" si="0"/>
        <v>0.25</v>
      </c>
      <c r="W38" s="79">
        <f t="shared" si="1"/>
        <v>0.25</v>
      </c>
      <c r="X38" s="79">
        <f t="shared" si="2"/>
        <v>0.5</v>
      </c>
      <c r="Y38" s="71">
        <f t="shared" si="3"/>
        <v>0.3</v>
      </c>
      <c r="Z38" s="80">
        <f t="shared" si="4"/>
        <v>0.6</v>
      </c>
      <c r="AA38" s="85">
        <v>3</v>
      </c>
      <c r="AB38" s="63" t="s">
        <v>334</v>
      </c>
      <c r="AC38" s="14" t="s">
        <v>367</v>
      </c>
      <c r="AD38" s="13" t="s">
        <v>221</v>
      </c>
      <c r="AE38" s="13" t="s">
        <v>173</v>
      </c>
      <c r="AF38" s="9"/>
    </row>
    <row r="39" spans="2:32" s="18" customFormat="1" ht="129.75" customHeight="1" x14ac:dyDescent="0.25">
      <c r="B39" s="135"/>
      <c r="C39" s="135"/>
      <c r="D39" s="33" t="s">
        <v>17</v>
      </c>
      <c r="E39" s="33" t="s">
        <v>57</v>
      </c>
      <c r="F39" s="33">
        <v>28</v>
      </c>
      <c r="G39" s="14" t="s">
        <v>267</v>
      </c>
      <c r="H39" s="13" t="s">
        <v>163</v>
      </c>
      <c r="I39" s="13" t="s">
        <v>225</v>
      </c>
      <c r="J39" s="14" t="s">
        <v>268</v>
      </c>
      <c r="K39" s="13" t="s">
        <v>281</v>
      </c>
      <c r="L39" s="74">
        <v>0.6</v>
      </c>
      <c r="M39" s="46">
        <v>0.6</v>
      </c>
      <c r="N39" s="13">
        <v>4</v>
      </c>
      <c r="O39" s="63" t="s">
        <v>334</v>
      </c>
      <c r="P39" s="33">
        <v>28</v>
      </c>
      <c r="Q39" s="13" t="s">
        <v>269</v>
      </c>
      <c r="R39" s="14" t="s">
        <v>344</v>
      </c>
      <c r="S39" s="13"/>
      <c r="T39" s="13" t="s">
        <v>350</v>
      </c>
      <c r="U39" s="17" t="s">
        <v>354</v>
      </c>
      <c r="V39" s="79">
        <f t="shared" si="0"/>
        <v>0.25</v>
      </c>
      <c r="W39" s="79">
        <f t="shared" si="1"/>
        <v>0.25</v>
      </c>
      <c r="X39" s="79">
        <f t="shared" si="2"/>
        <v>0.5</v>
      </c>
      <c r="Y39" s="71">
        <f t="shared" si="3"/>
        <v>0.3</v>
      </c>
      <c r="Z39" s="80">
        <f t="shared" si="4"/>
        <v>0.6</v>
      </c>
      <c r="AA39" s="85">
        <v>3</v>
      </c>
      <c r="AB39" s="63" t="s">
        <v>334</v>
      </c>
      <c r="AC39" s="13" t="s">
        <v>367</v>
      </c>
      <c r="AD39" s="14" t="s">
        <v>270</v>
      </c>
      <c r="AE39" s="13" t="s">
        <v>271</v>
      </c>
      <c r="AF39" s="9"/>
    </row>
    <row r="40" spans="2:32" s="18" customFormat="1" ht="118.5" customHeight="1" x14ac:dyDescent="0.25">
      <c r="B40" s="135"/>
      <c r="C40" s="136"/>
      <c r="D40" s="33" t="s">
        <v>17</v>
      </c>
      <c r="E40" s="33" t="s">
        <v>57</v>
      </c>
      <c r="F40" s="33">
        <v>29</v>
      </c>
      <c r="G40" s="14" t="s">
        <v>263</v>
      </c>
      <c r="H40" s="13" t="s">
        <v>163</v>
      </c>
      <c r="I40" s="13" t="s">
        <v>262</v>
      </c>
      <c r="J40" s="14" t="s">
        <v>264</v>
      </c>
      <c r="K40" s="13" t="s">
        <v>281</v>
      </c>
      <c r="L40" s="74">
        <v>0.6</v>
      </c>
      <c r="M40" s="46">
        <v>0.6</v>
      </c>
      <c r="N40" s="13">
        <v>4</v>
      </c>
      <c r="O40" s="63" t="s">
        <v>334</v>
      </c>
      <c r="P40" s="33">
        <v>29</v>
      </c>
      <c r="Q40" s="13" t="s">
        <v>265</v>
      </c>
      <c r="R40" s="13" t="s">
        <v>344</v>
      </c>
      <c r="S40" s="13"/>
      <c r="T40" s="13" t="s">
        <v>350</v>
      </c>
      <c r="U40" s="17" t="s">
        <v>353</v>
      </c>
      <c r="V40" s="79">
        <f t="shared" si="0"/>
        <v>0.25</v>
      </c>
      <c r="W40" s="79">
        <f t="shared" si="1"/>
        <v>0.15</v>
      </c>
      <c r="X40" s="79">
        <f t="shared" si="2"/>
        <v>0.4</v>
      </c>
      <c r="Y40" s="71">
        <f t="shared" si="3"/>
        <v>0.36</v>
      </c>
      <c r="Z40" s="80">
        <f t="shared" si="4"/>
        <v>0.6</v>
      </c>
      <c r="AA40" s="85">
        <v>4</v>
      </c>
      <c r="AB40" s="63" t="s">
        <v>334</v>
      </c>
      <c r="AC40" s="13" t="s">
        <v>367</v>
      </c>
      <c r="AD40" s="14" t="s">
        <v>266</v>
      </c>
      <c r="AE40" s="13"/>
      <c r="AF40" s="9"/>
    </row>
    <row r="41" spans="2:32" s="18" customFormat="1" ht="107.25" customHeight="1" x14ac:dyDescent="0.25">
      <c r="B41" s="135"/>
      <c r="C41" s="134" t="s">
        <v>18</v>
      </c>
      <c r="D41" s="33" t="s">
        <v>167</v>
      </c>
      <c r="E41" s="33" t="s">
        <v>56</v>
      </c>
      <c r="F41" s="98">
        <v>30</v>
      </c>
      <c r="G41" s="14" t="s">
        <v>168</v>
      </c>
      <c r="H41" s="38" t="s">
        <v>162</v>
      </c>
      <c r="I41" s="13" t="s">
        <v>170</v>
      </c>
      <c r="J41" s="14" t="s">
        <v>169</v>
      </c>
      <c r="K41" s="39" t="s">
        <v>279</v>
      </c>
      <c r="L41" s="74">
        <v>0.6</v>
      </c>
      <c r="M41" s="46">
        <v>0.6</v>
      </c>
      <c r="N41" s="13">
        <v>4</v>
      </c>
      <c r="O41" s="63" t="s">
        <v>334</v>
      </c>
      <c r="P41" s="98">
        <v>30</v>
      </c>
      <c r="Q41" s="14" t="s">
        <v>171</v>
      </c>
      <c r="R41" s="14" t="s">
        <v>344</v>
      </c>
      <c r="S41" s="14"/>
      <c r="T41" s="14" t="s">
        <v>350</v>
      </c>
      <c r="U41" s="15" t="s">
        <v>353</v>
      </c>
      <c r="V41" s="79">
        <f t="shared" si="0"/>
        <v>0.25</v>
      </c>
      <c r="W41" s="79">
        <f t="shared" si="1"/>
        <v>0.15</v>
      </c>
      <c r="X41" s="79">
        <f t="shared" si="2"/>
        <v>0.4</v>
      </c>
      <c r="Y41" s="71">
        <f t="shared" si="3"/>
        <v>0.36</v>
      </c>
      <c r="Z41" s="80">
        <f t="shared" si="4"/>
        <v>0.6</v>
      </c>
      <c r="AA41" s="85">
        <v>4</v>
      </c>
      <c r="AB41" s="63" t="s">
        <v>334</v>
      </c>
      <c r="AC41" s="14" t="s">
        <v>367</v>
      </c>
      <c r="AD41" s="14" t="s">
        <v>172</v>
      </c>
      <c r="AE41" s="14" t="s">
        <v>173</v>
      </c>
      <c r="AF41" s="9"/>
    </row>
    <row r="42" spans="2:32" s="18" customFormat="1" ht="111" customHeight="1" x14ac:dyDescent="0.25">
      <c r="B42" s="135"/>
      <c r="C42" s="135"/>
      <c r="D42" s="33" t="s">
        <v>167</v>
      </c>
      <c r="E42" s="33" t="s">
        <v>56</v>
      </c>
      <c r="F42" s="98">
        <v>31</v>
      </c>
      <c r="G42" s="14" t="s">
        <v>85</v>
      </c>
      <c r="H42" s="14" t="s">
        <v>163</v>
      </c>
      <c r="I42" s="13" t="s">
        <v>84</v>
      </c>
      <c r="J42" s="14" t="s">
        <v>86</v>
      </c>
      <c r="K42" s="13" t="s">
        <v>31</v>
      </c>
      <c r="L42" s="46">
        <v>0.4</v>
      </c>
      <c r="M42" s="46">
        <v>0.8</v>
      </c>
      <c r="N42" s="13">
        <v>6</v>
      </c>
      <c r="O42" s="49" t="s">
        <v>312</v>
      </c>
      <c r="P42" s="98">
        <v>31</v>
      </c>
      <c r="Q42" s="14" t="s">
        <v>174</v>
      </c>
      <c r="R42" s="14"/>
      <c r="S42" s="14" t="s">
        <v>344</v>
      </c>
      <c r="T42" s="14" t="s">
        <v>351</v>
      </c>
      <c r="U42" s="15" t="s">
        <v>353</v>
      </c>
      <c r="V42" s="79">
        <f t="shared" si="0"/>
        <v>0.1</v>
      </c>
      <c r="W42" s="79">
        <f t="shared" si="1"/>
        <v>0.15</v>
      </c>
      <c r="X42" s="79">
        <f t="shared" si="2"/>
        <v>0.25</v>
      </c>
      <c r="Y42" s="71">
        <f t="shared" si="3"/>
        <v>0.4</v>
      </c>
      <c r="Z42" s="80">
        <f t="shared" si="4"/>
        <v>0.60000000000000009</v>
      </c>
      <c r="AA42" s="85">
        <v>4</v>
      </c>
      <c r="AB42" s="63" t="s">
        <v>334</v>
      </c>
      <c r="AC42" s="14" t="s">
        <v>368</v>
      </c>
      <c r="AD42" s="14" t="s">
        <v>175</v>
      </c>
      <c r="AE42" s="14" t="s">
        <v>176</v>
      </c>
      <c r="AF42" s="9"/>
    </row>
    <row r="43" spans="2:32" s="18" customFormat="1" ht="122.25" customHeight="1" x14ac:dyDescent="0.25">
      <c r="B43" s="135"/>
      <c r="C43" s="136"/>
      <c r="D43" s="33" t="s">
        <v>189</v>
      </c>
      <c r="E43" s="33" t="s">
        <v>56</v>
      </c>
      <c r="F43" s="98">
        <v>32</v>
      </c>
      <c r="G43" s="14" t="s">
        <v>185</v>
      </c>
      <c r="H43" s="38" t="s">
        <v>162</v>
      </c>
      <c r="I43" s="13" t="s">
        <v>186</v>
      </c>
      <c r="J43" s="14" t="s">
        <v>83</v>
      </c>
      <c r="K43" s="39" t="s">
        <v>279</v>
      </c>
      <c r="L43" s="74">
        <v>0.6</v>
      </c>
      <c r="M43" s="74">
        <v>0.6</v>
      </c>
      <c r="N43" s="13">
        <v>4</v>
      </c>
      <c r="O43" s="63" t="s">
        <v>334</v>
      </c>
      <c r="P43" s="98">
        <v>32</v>
      </c>
      <c r="Q43" s="14" t="s">
        <v>188</v>
      </c>
      <c r="R43" s="14" t="s">
        <v>344</v>
      </c>
      <c r="S43" s="14"/>
      <c r="T43" s="14" t="s">
        <v>350</v>
      </c>
      <c r="U43" s="15" t="s">
        <v>353</v>
      </c>
      <c r="V43" s="79">
        <f t="shared" si="0"/>
        <v>0.25</v>
      </c>
      <c r="W43" s="79">
        <f t="shared" si="1"/>
        <v>0.15</v>
      </c>
      <c r="X43" s="79">
        <f t="shared" si="2"/>
        <v>0.4</v>
      </c>
      <c r="Y43" s="71">
        <f t="shared" si="3"/>
        <v>0.36</v>
      </c>
      <c r="Z43" s="80">
        <f t="shared" si="4"/>
        <v>0.6</v>
      </c>
      <c r="AA43" s="85">
        <v>4</v>
      </c>
      <c r="AB43" s="63" t="s">
        <v>334</v>
      </c>
      <c r="AC43" s="14" t="s">
        <v>367</v>
      </c>
      <c r="AD43" s="14" t="s">
        <v>187</v>
      </c>
      <c r="AE43" s="14" t="s">
        <v>173</v>
      </c>
      <c r="AF43" s="9"/>
    </row>
    <row r="44" spans="2:32" s="18" customFormat="1" ht="150" customHeight="1" x14ac:dyDescent="0.25">
      <c r="B44" s="135"/>
      <c r="C44" s="134" t="s">
        <v>4</v>
      </c>
      <c r="D44" s="33" t="s">
        <v>19</v>
      </c>
      <c r="E44" s="33" t="s">
        <v>56</v>
      </c>
      <c r="F44" s="33">
        <v>33</v>
      </c>
      <c r="G44" s="13" t="s">
        <v>75</v>
      </c>
      <c r="H44" s="13" t="s">
        <v>163</v>
      </c>
      <c r="I44" s="13" t="s">
        <v>150</v>
      </c>
      <c r="J44" s="14" t="s">
        <v>151</v>
      </c>
      <c r="K44" s="13" t="s">
        <v>280</v>
      </c>
      <c r="L44" s="46">
        <v>0.6</v>
      </c>
      <c r="M44" s="46">
        <v>0.4</v>
      </c>
      <c r="N44" s="13">
        <v>4</v>
      </c>
      <c r="O44" s="63" t="s">
        <v>334</v>
      </c>
      <c r="P44" s="33">
        <v>33</v>
      </c>
      <c r="Q44" s="21" t="s">
        <v>154</v>
      </c>
      <c r="R44" s="21" t="s">
        <v>344</v>
      </c>
      <c r="S44" s="21"/>
      <c r="T44" s="21" t="s">
        <v>350</v>
      </c>
      <c r="U44" s="81" t="s">
        <v>353</v>
      </c>
      <c r="V44" s="79">
        <f t="shared" si="0"/>
        <v>0.25</v>
      </c>
      <c r="W44" s="79">
        <f t="shared" si="1"/>
        <v>0.15</v>
      </c>
      <c r="X44" s="79">
        <f t="shared" si="2"/>
        <v>0.4</v>
      </c>
      <c r="Y44" s="71">
        <f t="shared" si="3"/>
        <v>0.36</v>
      </c>
      <c r="Z44" s="80">
        <f t="shared" si="4"/>
        <v>0.4</v>
      </c>
      <c r="AA44" s="85">
        <v>3</v>
      </c>
      <c r="AB44" s="63" t="s">
        <v>334</v>
      </c>
      <c r="AC44" s="21" t="s">
        <v>367</v>
      </c>
      <c r="AD44" s="21" t="s">
        <v>152</v>
      </c>
      <c r="AE44" s="14" t="s">
        <v>153</v>
      </c>
      <c r="AF44" s="9"/>
    </row>
    <row r="45" spans="2:32" s="18" customFormat="1" ht="148.5" customHeight="1" x14ac:dyDescent="0.25">
      <c r="B45" s="135"/>
      <c r="C45" s="135"/>
      <c r="D45" s="33" t="s">
        <v>20</v>
      </c>
      <c r="E45" s="33" t="s">
        <v>56</v>
      </c>
      <c r="F45" s="33">
        <v>34</v>
      </c>
      <c r="G45" s="13" t="s">
        <v>190</v>
      </c>
      <c r="H45" s="39" t="s">
        <v>162</v>
      </c>
      <c r="I45" s="13" t="s">
        <v>193</v>
      </c>
      <c r="J45" s="14" t="s">
        <v>191</v>
      </c>
      <c r="K45" s="39" t="s">
        <v>279</v>
      </c>
      <c r="L45" s="74">
        <v>0.6</v>
      </c>
      <c r="M45" s="74">
        <v>0.6</v>
      </c>
      <c r="N45" s="13">
        <v>4</v>
      </c>
      <c r="O45" s="63" t="s">
        <v>334</v>
      </c>
      <c r="P45" s="33">
        <v>34</v>
      </c>
      <c r="Q45" s="14" t="s">
        <v>194</v>
      </c>
      <c r="R45" s="14" t="s">
        <v>344</v>
      </c>
      <c r="S45" s="14"/>
      <c r="T45" s="14" t="s">
        <v>350</v>
      </c>
      <c r="U45" s="15" t="s">
        <v>353</v>
      </c>
      <c r="V45" s="79">
        <f t="shared" si="0"/>
        <v>0.25</v>
      </c>
      <c r="W45" s="79">
        <f t="shared" si="1"/>
        <v>0.15</v>
      </c>
      <c r="X45" s="79">
        <f t="shared" si="2"/>
        <v>0.4</v>
      </c>
      <c r="Y45" s="71">
        <f t="shared" si="3"/>
        <v>0.36</v>
      </c>
      <c r="Z45" s="80">
        <f t="shared" si="4"/>
        <v>0.6</v>
      </c>
      <c r="AA45" s="85">
        <v>4</v>
      </c>
      <c r="AB45" s="63" t="s">
        <v>334</v>
      </c>
      <c r="AC45" s="14" t="s">
        <v>367</v>
      </c>
      <c r="AD45" s="14" t="s">
        <v>192</v>
      </c>
      <c r="AE45" s="14" t="s">
        <v>209</v>
      </c>
    </row>
    <row r="46" spans="2:32" s="18" customFormat="1" ht="90" customHeight="1" x14ac:dyDescent="0.25">
      <c r="B46" s="135"/>
      <c r="C46" s="135"/>
      <c r="D46" s="33" t="s">
        <v>21</v>
      </c>
      <c r="E46" s="33" t="s">
        <v>56</v>
      </c>
      <c r="F46" s="33">
        <v>35</v>
      </c>
      <c r="G46" s="13" t="s">
        <v>195</v>
      </c>
      <c r="H46" s="39" t="s">
        <v>162</v>
      </c>
      <c r="I46" s="13" t="s">
        <v>196</v>
      </c>
      <c r="J46" s="14" t="s">
        <v>197</v>
      </c>
      <c r="K46" s="39" t="s">
        <v>279</v>
      </c>
      <c r="L46" s="74">
        <v>0.6</v>
      </c>
      <c r="M46" s="46">
        <v>0.4</v>
      </c>
      <c r="N46" s="13">
        <v>4</v>
      </c>
      <c r="O46" s="63" t="s">
        <v>334</v>
      </c>
      <c r="P46" s="33">
        <v>35</v>
      </c>
      <c r="Q46" s="13" t="s">
        <v>98</v>
      </c>
      <c r="R46" s="13"/>
      <c r="S46" s="13" t="s">
        <v>344</v>
      </c>
      <c r="T46" s="13" t="s">
        <v>349</v>
      </c>
      <c r="U46" s="17" t="s">
        <v>353</v>
      </c>
      <c r="V46" s="79">
        <f t="shared" si="0"/>
        <v>0.15</v>
      </c>
      <c r="W46" s="79">
        <f t="shared" si="1"/>
        <v>0.15</v>
      </c>
      <c r="X46" s="79">
        <f t="shared" si="2"/>
        <v>0.3</v>
      </c>
      <c r="Y46" s="71">
        <f t="shared" si="3"/>
        <v>0.6</v>
      </c>
      <c r="Z46" s="80">
        <f t="shared" si="4"/>
        <v>0.28000000000000003</v>
      </c>
      <c r="AA46" s="85">
        <v>3</v>
      </c>
      <c r="AB46" s="63" t="s">
        <v>334</v>
      </c>
      <c r="AC46" s="13" t="s">
        <v>367</v>
      </c>
      <c r="AD46" s="13" t="s">
        <v>198</v>
      </c>
      <c r="AE46" s="13" t="s">
        <v>199</v>
      </c>
    </row>
    <row r="47" spans="2:32" s="18" customFormat="1" ht="116.25" customHeight="1" x14ac:dyDescent="0.25">
      <c r="B47" s="135"/>
      <c r="C47" s="135"/>
      <c r="D47" s="33" t="s">
        <v>21</v>
      </c>
      <c r="E47" s="33" t="s">
        <v>56</v>
      </c>
      <c r="F47" s="33">
        <v>36</v>
      </c>
      <c r="G47" s="13" t="s">
        <v>79</v>
      </c>
      <c r="H47" s="13" t="s">
        <v>163</v>
      </c>
      <c r="I47" s="13" t="s">
        <v>200</v>
      </c>
      <c r="J47" s="14" t="s">
        <v>201</v>
      </c>
      <c r="K47" s="13" t="s">
        <v>280</v>
      </c>
      <c r="L47" s="74">
        <v>0.6</v>
      </c>
      <c r="M47" s="46">
        <v>0.4</v>
      </c>
      <c r="N47" s="13">
        <v>4</v>
      </c>
      <c r="O47" s="63" t="s">
        <v>334</v>
      </c>
      <c r="P47" s="33">
        <v>36</v>
      </c>
      <c r="Q47" s="14" t="s">
        <v>202</v>
      </c>
      <c r="R47" s="14"/>
      <c r="S47" s="13" t="s">
        <v>344</v>
      </c>
      <c r="T47" s="13" t="s">
        <v>349</v>
      </c>
      <c r="U47" s="17" t="s">
        <v>353</v>
      </c>
      <c r="V47" s="79">
        <f t="shared" si="0"/>
        <v>0.15</v>
      </c>
      <c r="W47" s="79">
        <f t="shared" si="1"/>
        <v>0.15</v>
      </c>
      <c r="X47" s="79">
        <f t="shared" si="2"/>
        <v>0.3</v>
      </c>
      <c r="Y47" s="71">
        <f t="shared" si="3"/>
        <v>0.6</v>
      </c>
      <c r="Z47" s="80">
        <f t="shared" si="4"/>
        <v>0.28000000000000003</v>
      </c>
      <c r="AA47" s="85">
        <v>3</v>
      </c>
      <c r="AB47" s="63" t="s">
        <v>334</v>
      </c>
      <c r="AC47" s="14" t="s">
        <v>367</v>
      </c>
      <c r="AD47" s="13" t="s">
        <v>80</v>
      </c>
      <c r="AE47" s="13" t="s">
        <v>199</v>
      </c>
    </row>
    <row r="48" spans="2:32" s="18" customFormat="1" ht="112.5" customHeight="1" x14ac:dyDescent="0.25">
      <c r="B48" s="135"/>
      <c r="C48" s="135"/>
      <c r="D48" s="33" t="s">
        <v>22</v>
      </c>
      <c r="E48" s="33" t="s">
        <v>56</v>
      </c>
      <c r="F48" s="33">
        <v>37</v>
      </c>
      <c r="G48" s="13" t="s">
        <v>203</v>
      </c>
      <c r="H48" s="39" t="s">
        <v>162</v>
      </c>
      <c r="I48" s="13" t="s">
        <v>121</v>
      </c>
      <c r="J48" s="14" t="s">
        <v>78</v>
      </c>
      <c r="K48" s="39" t="s">
        <v>279</v>
      </c>
      <c r="L48" s="74">
        <v>0.6</v>
      </c>
      <c r="M48" s="74">
        <v>0.6</v>
      </c>
      <c r="N48" s="13">
        <v>4</v>
      </c>
      <c r="O48" s="63" t="s">
        <v>334</v>
      </c>
      <c r="P48" s="33">
        <v>37</v>
      </c>
      <c r="Q48" s="13" t="s">
        <v>204</v>
      </c>
      <c r="R48" s="13" t="s">
        <v>344</v>
      </c>
      <c r="S48" s="13"/>
      <c r="T48" s="13" t="s">
        <v>350</v>
      </c>
      <c r="U48" s="17" t="s">
        <v>353</v>
      </c>
      <c r="V48" s="79">
        <f t="shared" si="0"/>
        <v>0.25</v>
      </c>
      <c r="W48" s="79">
        <f t="shared" si="1"/>
        <v>0.15</v>
      </c>
      <c r="X48" s="79">
        <f t="shared" si="2"/>
        <v>0.4</v>
      </c>
      <c r="Y48" s="71">
        <f t="shared" si="3"/>
        <v>0.36</v>
      </c>
      <c r="Z48" s="80">
        <f t="shared" si="4"/>
        <v>0.6</v>
      </c>
      <c r="AA48" s="85">
        <v>4</v>
      </c>
      <c r="AB48" s="63" t="s">
        <v>334</v>
      </c>
      <c r="AC48" s="13" t="s">
        <v>367</v>
      </c>
      <c r="AD48" s="13" t="s">
        <v>205</v>
      </c>
      <c r="AE48" s="13" t="s">
        <v>173</v>
      </c>
    </row>
    <row r="49" spans="2:31" s="18" customFormat="1" ht="250.5" customHeight="1" x14ac:dyDescent="0.25">
      <c r="B49" s="136"/>
      <c r="C49" s="136"/>
      <c r="D49" s="33" t="s">
        <v>95</v>
      </c>
      <c r="E49" s="33" t="s">
        <v>96</v>
      </c>
      <c r="F49" s="33">
        <v>38</v>
      </c>
      <c r="G49" s="13" t="s">
        <v>272</v>
      </c>
      <c r="H49" s="13" t="s">
        <v>163</v>
      </c>
      <c r="I49" s="13" t="s">
        <v>122</v>
      </c>
      <c r="J49" s="14" t="s">
        <v>206</v>
      </c>
      <c r="K49" s="13" t="s">
        <v>280</v>
      </c>
      <c r="L49" s="46">
        <v>0.4</v>
      </c>
      <c r="M49" s="46">
        <v>0.4</v>
      </c>
      <c r="N49" s="13">
        <v>3</v>
      </c>
      <c r="O49" s="63" t="s">
        <v>334</v>
      </c>
      <c r="P49" s="33">
        <v>38</v>
      </c>
      <c r="Q49" s="14" t="s">
        <v>207</v>
      </c>
      <c r="R49" s="14"/>
      <c r="S49" s="14" t="s">
        <v>344</v>
      </c>
      <c r="T49" s="14" t="s">
        <v>349</v>
      </c>
      <c r="U49" s="15" t="s">
        <v>353</v>
      </c>
      <c r="V49" s="79">
        <f t="shared" si="0"/>
        <v>0.15</v>
      </c>
      <c r="W49" s="79">
        <f t="shared" si="1"/>
        <v>0.15</v>
      </c>
      <c r="X49" s="79">
        <f t="shared" si="2"/>
        <v>0.3</v>
      </c>
      <c r="Y49" s="71">
        <f t="shared" si="3"/>
        <v>0.4</v>
      </c>
      <c r="Z49" s="80">
        <f t="shared" si="4"/>
        <v>0.28000000000000003</v>
      </c>
      <c r="AA49" s="85">
        <v>2</v>
      </c>
      <c r="AB49" s="60" t="s">
        <v>310</v>
      </c>
      <c r="AC49" s="14" t="s">
        <v>367</v>
      </c>
      <c r="AD49" s="13" t="s">
        <v>208</v>
      </c>
      <c r="AE49" s="14" t="s">
        <v>209</v>
      </c>
    </row>
    <row r="50" spans="2:31" s="18" customFormat="1" ht="119.25" customHeight="1" x14ac:dyDescent="0.25">
      <c r="B50" s="125" t="s">
        <v>23</v>
      </c>
      <c r="C50" s="125" t="s">
        <v>24</v>
      </c>
      <c r="D50" s="34" t="s">
        <v>25</v>
      </c>
      <c r="E50" s="34" t="s">
        <v>58</v>
      </c>
      <c r="F50" s="34">
        <v>39</v>
      </c>
      <c r="G50" s="13" t="s">
        <v>158</v>
      </c>
      <c r="H50" s="13" t="s">
        <v>163</v>
      </c>
      <c r="I50" s="13" t="s">
        <v>123</v>
      </c>
      <c r="J50" s="14" t="s">
        <v>156</v>
      </c>
      <c r="K50" s="13" t="s">
        <v>280</v>
      </c>
      <c r="L50" s="46">
        <v>0.4</v>
      </c>
      <c r="M50" s="46">
        <v>0.4</v>
      </c>
      <c r="N50" s="13">
        <v>3</v>
      </c>
      <c r="O50" s="63" t="s">
        <v>334</v>
      </c>
      <c r="P50" s="34">
        <v>39</v>
      </c>
      <c r="Q50" s="13" t="s">
        <v>157</v>
      </c>
      <c r="R50" s="13" t="s">
        <v>344</v>
      </c>
      <c r="S50" s="13"/>
      <c r="T50" s="13" t="s">
        <v>350</v>
      </c>
      <c r="U50" s="17" t="s">
        <v>353</v>
      </c>
      <c r="V50" s="79">
        <f t="shared" si="0"/>
        <v>0.25</v>
      </c>
      <c r="W50" s="79">
        <f t="shared" si="1"/>
        <v>0.15</v>
      </c>
      <c r="X50" s="79">
        <f t="shared" si="2"/>
        <v>0.4</v>
      </c>
      <c r="Y50" s="71">
        <f t="shared" si="3"/>
        <v>0.24</v>
      </c>
      <c r="Z50" s="80">
        <f t="shared" si="4"/>
        <v>0.4</v>
      </c>
      <c r="AA50" s="85">
        <v>2</v>
      </c>
      <c r="AB50" s="60" t="s">
        <v>310</v>
      </c>
      <c r="AC50" s="13" t="s">
        <v>367</v>
      </c>
      <c r="AD50" s="13" t="s">
        <v>157</v>
      </c>
      <c r="AE50" s="13" t="s">
        <v>157</v>
      </c>
    </row>
    <row r="51" spans="2:31" s="18" customFormat="1" ht="119.25" customHeight="1" x14ac:dyDescent="0.25">
      <c r="B51" s="126"/>
      <c r="C51" s="126"/>
      <c r="D51" s="34" t="s">
        <v>25</v>
      </c>
      <c r="E51" s="34" t="s">
        <v>58</v>
      </c>
      <c r="F51" s="34">
        <v>40</v>
      </c>
      <c r="G51" s="13" t="s">
        <v>74</v>
      </c>
      <c r="H51" s="13" t="s">
        <v>163</v>
      </c>
      <c r="I51" s="12" t="s">
        <v>155</v>
      </c>
      <c r="J51" s="14" t="s">
        <v>156</v>
      </c>
      <c r="K51" s="13" t="s">
        <v>280</v>
      </c>
      <c r="L51" s="46">
        <v>0.4</v>
      </c>
      <c r="M51" s="46">
        <v>0.4</v>
      </c>
      <c r="N51" s="13">
        <v>3</v>
      </c>
      <c r="O51" s="63" t="s">
        <v>334</v>
      </c>
      <c r="P51" s="34">
        <v>40</v>
      </c>
      <c r="Q51" s="13" t="s">
        <v>157</v>
      </c>
      <c r="R51" s="13" t="s">
        <v>344</v>
      </c>
      <c r="S51" s="13"/>
      <c r="T51" s="13" t="s">
        <v>350</v>
      </c>
      <c r="U51" s="17" t="s">
        <v>353</v>
      </c>
      <c r="V51" s="79">
        <f t="shared" si="0"/>
        <v>0.25</v>
      </c>
      <c r="W51" s="79">
        <f t="shared" si="1"/>
        <v>0.15</v>
      </c>
      <c r="X51" s="79">
        <f t="shared" si="2"/>
        <v>0.4</v>
      </c>
      <c r="Y51" s="71">
        <f t="shared" si="3"/>
        <v>0.24</v>
      </c>
      <c r="Z51" s="80">
        <f t="shared" si="4"/>
        <v>0.4</v>
      </c>
      <c r="AA51" s="85">
        <v>2</v>
      </c>
      <c r="AB51" s="60" t="s">
        <v>310</v>
      </c>
      <c r="AC51" s="13" t="s">
        <v>367</v>
      </c>
      <c r="AD51" s="13" t="s">
        <v>157</v>
      </c>
      <c r="AE51" s="13" t="s">
        <v>157</v>
      </c>
    </row>
    <row r="52" spans="2:31" s="18" customFormat="1" ht="144.75" customHeight="1" x14ac:dyDescent="0.25">
      <c r="B52" s="127"/>
      <c r="C52" s="127"/>
      <c r="D52" s="34" t="s">
        <v>25</v>
      </c>
      <c r="E52" s="34" t="s">
        <v>58</v>
      </c>
      <c r="F52" s="34">
        <v>41</v>
      </c>
      <c r="G52" s="13" t="s">
        <v>159</v>
      </c>
      <c r="H52" s="13" t="s">
        <v>163</v>
      </c>
      <c r="I52" s="12" t="s">
        <v>124</v>
      </c>
      <c r="J52" s="14" t="s">
        <v>160</v>
      </c>
      <c r="K52" s="13" t="s">
        <v>280</v>
      </c>
      <c r="L52" s="46">
        <v>0.4</v>
      </c>
      <c r="M52" s="46">
        <v>0.6</v>
      </c>
      <c r="N52" s="13">
        <v>4</v>
      </c>
      <c r="O52" s="63" t="s">
        <v>334</v>
      </c>
      <c r="P52" s="34">
        <v>41</v>
      </c>
      <c r="Q52" s="13" t="s">
        <v>157</v>
      </c>
      <c r="R52" s="13" t="s">
        <v>344</v>
      </c>
      <c r="S52" s="13"/>
      <c r="T52" s="13" t="s">
        <v>350</v>
      </c>
      <c r="U52" s="17" t="s">
        <v>353</v>
      </c>
      <c r="V52" s="79">
        <f t="shared" si="0"/>
        <v>0.25</v>
      </c>
      <c r="W52" s="79">
        <f t="shared" si="1"/>
        <v>0.15</v>
      </c>
      <c r="X52" s="79">
        <f t="shared" si="2"/>
        <v>0.4</v>
      </c>
      <c r="Y52" s="71">
        <f t="shared" si="3"/>
        <v>0.24</v>
      </c>
      <c r="Z52" s="80">
        <f t="shared" si="4"/>
        <v>0.6</v>
      </c>
      <c r="AA52" s="85">
        <v>3</v>
      </c>
      <c r="AB52" s="63" t="s">
        <v>334</v>
      </c>
      <c r="AC52" s="13" t="s">
        <v>367</v>
      </c>
      <c r="AD52" s="13" t="s">
        <v>157</v>
      </c>
      <c r="AE52" s="13" t="s">
        <v>157</v>
      </c>
    </row>
    <row r="53" spans="2:31" s="18" customFormat="1" x14ac:dyDescent="0.25">
      <c r="B53" s="8"/>
      <c r="C53" s="8"/>
      <c r="D53" s="10"/>
      <c r="E53" s="10"/>
      <c r="F53" s="10"/>
      <c r="L53" s="47"/>
      <c r="M53" s="47"/>
      <c r="V53" s="47"/>
      <c r="W53" s="47"/>
      <c r="X53" s="47"/>
      <c r="Y53" s="47"/>
      <c r="Z53" s="47"/>
      <c r="AA53" s="86"/>
    </row>
    <row r="54" spans="2:31" s="18" customFormat="1" x14ac:dyDescent="0.25">
      <c r="B54" s="8"/>
      <c r="C54" s="8"/>
      <c r="D54" s="10"/>
      <c r="E54" s="10"/>
      <c r="F54" s="10"/>
      <c r="L54" s="47"/>
      <c r="M54" s="47"/>
      <c r="V54" s="47"/>
      <c r="W54" s="47"/>
      <c r="X54" s="47"/>
      <c r="Y54" s="47"/>
      <c r="Z54" s="47"/>
      <c r="AA54" s="86"/>
    </row>
    <row r="55" spans="2:31" s="18" customFormat="1" x14ac:dyDescent="0.25">
      <c r="B55" s="8"/>
      <c r="C55" s="8"/>
      <c r="D55" s="10"/>
      <c r="E55" s="10"/>
      <c r="F55" s="10"/>
      <c r="L55" s="47"/>
      <c r="M55" s="47"/>
      <c r="V55" s="47"/>
      <c r="W55" s="47"/>
      <c r="X55" s="47"/>
      <c r="Y55" s="47"/>
      <c r="Z55" s="47"/>
      <c r="AA55" s="86"/>
    </row>
  </sheetData>
  <autoFilter ref="A11:AE55" xr:uid="{00000000-0009-0000-0000-000005000000}"/>
  <mergeCells count="21">
    <mergeCell ref="R7:X7"/>
    <mergeCell ref="Y7:AB8"/>
    <mergeCell ref="R8:S8"/>
    <mergeCell ref="T8:U8"/>
    <mergeCell ref="V8:X8"/>
    <mergeCell ref="B3:AD3"/>
    <mergeCell ref="B50:B52"/>
    <mergeCell ref="C50:C52"/>
    <mergeCell ref="B11:C11"/>
    <mergeCell ref="B12:B22"/>
    <mergeCell ref="C12:C13"/>
    <mergeCell ref="C14:C15"/>
    <mergeCell ref="C16:C22"/>
    <mergeCell ref="B23:B30"/>
    <mergeCell ref="C23:C30"/>
    <mergeCell ref="B31:B49"/>
    <mergeCell ref="C31:C33"/>
    <mergeCell ref="C34:C40"/>
    <mergeCell ref="C41:C43"/>
    <mergeCell ref="C44:C49"/>
    <mergeCell ref="L7:O8"/>
  </mergeCells>
  <pageMargins left="0.7" right="0.7" top="0.75" bottom="0.75" header="0.3" footer="0.3"/>
  <pageSetup scale="10" orientation="portrait" r:id="rId1"/>
  <colBreaks count="1" manualBreakCount="1">
    <brk id="31" min="2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AF55"/>
  <sheetViews>
    <sheetView showGridLines="0" view="pageBreakPreview" topLeftCell="B1" zoomScale="30" zoomScaleNormal="40" zoomScaleSheetLayoutView="30" workbookViewId="0">
      <pane ySplit="11" topLeftCell="A46" activePane="bottomLeft" state="frozen"/>
      <selection activeCell="AD15" sqref="AD15"/>
      <selection pane="bottomLeft" activeCell="AE12" sqref="AE12:AE52"/>
    </sheetView>
  </sheetViews>
  <sheetFormatPr baseColWidth="10" defaultRowHeight="21" x14ac:dyDescent="0.25"/>
  <cols>
    <col min="1" max="1" width="4.7109375" style="9" bestFit="1" customWidth="1"/>
    <col min="2" max="2" width="22" style="8" customWidth="1"/>
    <col min="3" max="3" width="22" style="8" bestFit="1" customWidth="1"/>
    <col min="4" max="4" width="33.7109375" style="10" customWidth="1"/>
    <col min="5" max="5" width="44.140625" style="10" customWidth="1"/>
    <col min="6" max="6" width="18" style="10" bestFit="1" customWidth="1"/>
    <col min="7" max="7" width="80.5703125" style="18" customWidth="1"/>
    <col min="8" max="8" width="32.140625" style="18" customWidth="1"/>
    <col min="9" max="9" width="81.5703125" style="18" customWidth="1"/>
    <col min="10" max="10" width="72.140625" style="18" customWidth="1"/>
    <col min="11" max="11" width="61.85546875" style="18" hidden="1" customWidth="1"/>
    <col min="12" max="12" width="47" style="48" hidden="1" customWidth="1"/>
    <col min="13" max="13" width="39" style="48" hidden="1" customWidth="1"/>
    <col min="14" max="14" width="29.85546875" style="18" hidden="1" customWidth="1"/>
    <col min="15" max="15" width="44.140625" style="18" hidden="1" customWidth="1"/>
    <col min="16" max="16" width="24.7109375" style="18" hidden="1" customWidth="1"/>
    <col min="17" max="17" width="73.5703125" style="18" customWidth="1"/>
    <col min="18" max="18" width="31.28515625" style="18" hidden="1" customWidth="1"/>
    <col min="19" max="19" width="23.5703125" style="18" hidden="1" customWidth="1"/>
    <col min="20" max="20" width="18.42578125" style="18" hidden="1" customWidth="1"/>
    <col min="21" max="21" width="36.140625" style="18" hidden="1" customWidth="1"/>
    <col min="22" max="22" width="19.85546875" style="48" hidden="1" customWidth="1"/>
    <col min="23" max="23" width="39" style="48" hidden="1" customWidth="1"/>
    <col min="24" max="24" width="20.42578125" style="48" hidden="1" customWidth="1"/>
    <col min="25" max="25" width="45.28515625" style="48" hidden="1" customWidth="1"/>
    <col min="26" max="26" width="37.5703125" style="48" hidden="1" customWidth="1"/>
    <col min="27" max="27" width="29.85546875" style="87" hidden="1" customWidth="1"/>
    <col min="28" max="28" width="32.140625" style="18" hidden="1" customWidth="1"/>
    <col min="29" max="29" width="30.42578125" style="18" hidden="1" customWidth="1"/>
    <col min="30" max="30" width="79.28515625" style="18" customWidth="1"/>
    <col min="31" max="31" width="74.140625" style="18" customWidth="1"/>
    <col min="32" max="32" width="32.140625" style="9" customWidth="1"/>
    <col min="33" max="16384" width="11.42578125" style="9"/>
  </cols>
  <sheetData>
    <row r="3" spans="2:31" ht="133.5" customHeight="1" x14ac:dyDescent="0.25">
      <c r="B3" s="150" t="s">
        <v>372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</row>
    <row r="7" spans="2:31" ht="21" hidden="1" customHeight="1" x14ac:dyDescent="0.25">
      <c r="G7" s="10"/>
      <c r="H7" s="10"/>
      <c r="I7" s="10"/>
      <c r="J7" s="10"/>
      <c r="K7" s="10"/>
      <c r="L7" s="100" t="s">
        <v>342</v>
      </c>
      <c r="M7" s="101"/>
      <c r="N7" s="101"/>
      <c r="O7" s="102"/>
      <c r="P7" s="10"/>
      <c r="Q7" s="10"/>
      <c r="R7" s="119" t="s">
        <v>362</v>
      </c>
      <c r="S7" s="120"/>
      <c r="T7" s="120"/>
      <c r="U7" s="120"/>
      <c r="V7" s="120"/>
      <c r="W7" s="120"/>
      <c r="X7" s="121"/>
      <c r="Y7" s="100" t="s">
        <v>341</v>
      </c>
      <c r="Z7" s="101"/>
      <c r="AA7" s="101"/>
      <c r="AB7" s="102"/>
      <c r="AC7" s="10"/>
      <c r="AD7" s="10"/>
      <c r="AE7" s="10"/>
    </row>
    <row r="8" spans="2:31" ht="21" hidden="1" customHeight="1" x14ac:dyDescent="0.25">
      <c r="G8" s="10"/>
      <c r="H8" s="10"/>
      <c r="I8" s="10"/>
      <c r="J8" s="10"/>
      <c r="K8" s="10"/>
      <c r="L8" s="106"/>
      <c r="M8" s="107"/>
      <c r="N8" s="107"/>
      <c r="O8" s="108"/>
      <c r="P8" s="10"/>
      <c r="Q8" s="10"/>
      <c r="R8" s="119" t="s">
        <v>343</v>
      </c>
      <c r="S8" s="121"/>
      <c r="T8" s="119" t="s">
        <v>361</v>
      </c>
      <c r="U8" s="121"/>
      <c r="V8" s="119" t="s">
        <v>360</v>
      </c>
      <c r="W8" s="120"/>
      <c r="X8" s="121"/>
      <c r="Y8" s="106"/>
      <c r="Z8" s="107"/>
      <c r="AA8" s="107"/>
      <c r="AB8" s="108"/>
      <c r="AC8" s="10"/>
      <c r="AD8" s="10"/>
      <c r="AE8" s="10"/>
    </row>
    <row r="9" spans="2:31" ht="21" hidden="1" customHeight="1" x14ac:dyDescent="0.25">
      <c r="G9" s="10"/>
      <c r="H9" s="10"/>
      <c r="I9" s="10"/>
      <c r="J9" s="10"/>
      <c r="K9" s="10"/>
      <c r="L9" s="76"/>
      <c r="M9" s="75"/>
      <c r="N9" s="75"/>
      <c r="O9" s="77"/>
      <c r="P9" s="10"/>
      <c r="Q9" s="10"/>
      <c r="R9" s="26"/>
      <c r="S9" s="26"/>
      <c r="T9" s="26"/>
      <c r="U9" s="26"/>
      <c r="V9" s="83"/>
      <c r="W9" s="83"/>
      <c r="X9" s="26"/>
      <c r="Y9" s="82"/>
      <c r="Z9" s="82"/>
      <c r="AA9" s="78"/>
      <c r="AB9" s="78"/>
      <c r="AC9" s="10"/>
      <c r="AD9" s="10"/>
      <c r="AE9" s="10"/>
    </row>
    <row r="10" spans="2:31" ht="21" hidden="1" customHeight="1" x14ac:dyDescent="0.25">
      <c r="G10" s="10"/>
      <c r="H10" s="10"/>
      <c r="I10" s="10"/>
      <c r="J10" s="10"/>
      <c r="K10" s="10"/>
      <c r="L10" s="76"/>
      <c r="M10" s="75"/>
      <c r="N10" s="75"/>
      <c r="O10" s="77"/>
      <c r="P10" s="10"/>
      <c r="Q10" s="10"/>
      <c r="R10" s="26"/>
      <c r="S10" s="26"/>
      <c r="T10" s="26"/>
      <c r="U10" s="26"/>
      <c r="V10" s="83"/>
      <c r="W10" s="83"/>
      <c r="X10" s="26"/>
      <c r="Y10" s="82"/>
      <c r="Z10" s="82"/>
      <c r="AA10" s="78"/>
      <c r="AB10" s="78"/>
      <c r="AC10" s="10"/>
      <c r="AD10" s="10"/>
      <c r="AE10" s="10"/>
    </row>
    <row r="11" spans="2:31" ht="42" x14ac:dyDescent="0.25">
      <c r="B11" s="109" t="s">
        <v>28</v>
      </c>
      <c r="C11" s="109"/>
      <c r="D11" s="11" t="s">
        <v>52</v>
      </c>
      <c r="E11" s="11" t="s">
        <v>5</v>
      </c>
      <c r="F11" s="11" t="s">
        <v>51</v>
      </c>
      <c r="G11" s="11" t="s">
        <v>59</v>
      </c>
      <c r="H11" s="11" t="s">
        <v>161</v>
      </c>
      <c r="I11" s="11" t="s">
        <v>26</v>
      </c>
      <c r="J11" s="11" t="s">
        <v>65</v>
      </c>
      <c r="K11" s="11" t="s">
        <v>27</v>
      </c>
      <c r="L11" s="45" t="s">
        <v>358</v>
      </c>
      <c r="M11" s="45" t="s">
        <v>359</v>
      </c>
      <c r="N11" s="11" t="s">
        <v>303</v>
      </c>
      <c r="O11" s="11" t="s">
        <v>336</v>
      </c>
      <c r="P11" s="11" t="s">
        <v>300</v>
      </c>
      <c r="Q11" s="11" t="s">
        <v>76</v>
      </c>
      <c r="R11" s="26" t="s">
        <v>286</v>
      </c>
      <c r="S11" s="26" t="s">
        <v>284</v>
      </c>
      <c r="T11" s="26" t="s">
        <v>301</v>
      </c>
      <c r="U11" s="26" t="s">
        <v>302</v>
      </c>
      <c r="V11" s="78" t="s">
        <v>352</v>
      </c>
      <c r="W11" s="78" t="s">
        <v>355</v>
      </c>
      <c r="X11" s="78" t="s">
        <v>363</v>
      </c>
      <c r="Y11" s="82" t="s">
        <v>356</v>
      </c>
      <c r="Z11" s="82" t="s">
        <v>357</v>
      </c>
      <c r="AA11" s="84" t="s">
        <v>303</v>
      </c>
      <c r="AB11" s="44" t="s">
        <v>282</v>
      </c>
      <c r="AC11" s="44" t="s">
        <v>283</v>
      </c>
      <c r="AD11" s="26" t="s">
        <v>77</v>
      </c>
      <c r="AE11" s="26" t="s">
        <v>102</v>
      </c>
    </row>
    <row r="12" spans="2:31" s="10" customFormat="1" ht="128.25" customHeight="1" x14ac:dyDescent="0.25">
      <c r="B12" s="128" t="s">
        <v>1</v>
      </c>
      <c r="C12" s="128" t="s">
        <v>8</v>
      </c>
      <c r="D12" s="97" t="s">
        <v>9</v>
      </c>
      <c r="E12" s="97" t="s">
        <v>6</v>
      </c>
      <c r="F12" s="25">
        <v>1</v>
      </c>
      <c r="G12" s="13" t="s">
        <v>81</v>
      </c>
      <c r="H12" s="13" t="s">
        <v>163</v>
      </c>
      <c r="I12" s="13" t="s">
        <v>114</v>
      </c>
      <c r="J12" s="14" t="s">
        <v>103</v>
      </c>
      <c r="K12" s="13" t="s">
        <v>280</v>
      </c>
      <c r="L12" s="46">
        <v>0.6</v>
      </c>
      <c r="M12" s="46">
        <v>0.6</v>
      </c>
      <c r="N12" s="13">
        <v>4</v>
      </c>
      <c r="O12" s="63" t="s">
        <v>334</v>
      </c>
      <c r="P12" s="25">
        <v>1</v>
      </c>
      <c r="Q12" s="14" t="s">
        <v>128</v>
      </c>
      <c r="R12" s="15"/>
      <c r="S12" s="15" t="s">
        <v>344</v>
      </c>
      <c r="T12" s="15" t="s">
        <v>349</v>
      </c>
      <c r="U12" s="15" t="s">
        <v>353</v>
      </c>
      <c r="V12" s="79">
        <f t="shared" ref="V12:V52" si="0">+IF(T12="PREVENTIVO",25%, IF(T12="DETECTIVO",15%,IF(T12="CORRECTIVO",10%,0)))</f>
        <v>0.15</v>
      </c>
      <c r="W12" s="79">
        <f>+IF(U12="MANUAL",15%, IF(U12="AUTOMÁTICO", 25%,0))</f>
        <v>0.15</v>
      </c>
      <c r="X12" s="79">
        <f>+V12+W12</f>
        <v>0.3</v>
      </c>
      <c r="Y12" s="71">
        <f>+IF(R12="X",L12-(L12*X12),L12)</f>
        <v>0.6</v>
      </c>
      <c r="Z12" s="80">
        <f>+IF(S12="X",M12-(M12*X12),M12)</f>
        <v>0.42</v>
      </c>
      <c r="AA12" s="85">
        <v>4</v>
      </c>
      <c r="AB12" s="63" t="s">
        <v>334</v>
      </c>
      <c r="AC12" s="15" t="s">
        <v>367</v>
      </c>
      <c r="AD12" s="15" t="s">
        <v>127</v>
      </c>
      <c r="AE12" s="15" t="s">
        <v>129</v>
      </c>
    </row>
    <row r="13" spans="2:31" s="10" customFormat="1" ht="175.5" customHeight="1" x14ac:dyDescent="0.25">
      <c r="B13" s="129"/>
      <c r="C13" s="130"/>
      <c r="D13" s="97" t="s">
        <v>9</v>
      </c>
      <c r="E13" s="97" t="s">
        <v>6</v>
      </c>
      <c r="F13" s="25">
        <v>2</v>
      </c>
      <c r="G13" s="13" t="s">
        <v>101</v>
      </c>
      <c r="H13" s="13" t="s">
        <v>163</v>
      </c>
      <c r="I13" s="13" t="s">
        <v>338</v>
      </c>
      <c r="J13" s="73" t="s">
        <v>339</v>
      </c>
      <c r="K13" s="16" t="s">
        <v>280</v>
      </c>
      <c r="L13" s="46">
        <v>0.6</v>
      </c>
      <c r="M13" s="46">
        <v>0.6</v>
      </c>
      <c r="N13" s="13">
        <v>4</v>
      </c>
      <c r="O13" s="63" t="s">
        <v>334</v>
      </c>
      <c r="P13" s="25">
        <v>2</v>
      </c>
      <c r="Q13" s="14" t="s">
        <v>128</v>
      </c>
      <c r="R13" s="15"/>
      <c r="S13" s="15" t="s">
        <v>344</v>
      </c>
      <c r="T13" s="15" t="s">
        <v>349</v>
      </c>
      <c r="U13" s="15" t="s">
        <v>353</v>
      </c>
      <c r="V13" s="79">
        <f t="shared" si="0"/>
        <v>0.15</v>
      </c>
      <c r="W13" s="79">
        <f t="shared" ref="W13:W52" si="1">+IF(U13="MANUAL",15%, IF(U13="AUTOMÁTICO", 25%,0))</f>
        <v>0.15</v>
      </c>
      <c r="X13" s="79">
        <f t="shared" ref="X13:X52" si="2">+V13+W13</f>
        <v>0.3</v>
      </c>
      <c r="Y13" s="71">
        <f t="shared" ref="Y13:Y52" si="3">+IF(R13="X",L13-(L13*X13),L13)</f>
        <v>0.6</v>
      </c>
      <c r="Z13" s="80">
        <f t="shared" ref="Z13:Z52" si="4">+IF(S13="X",M13-(M13*X13),M13)</f>
        <v>0.42</v>
      </c>
      <c r="AA13" s="85">
        <v>4</v>
      </c>
      <c r="AB13" s="63" t="s">
        <v>334</v>
      </c>
      <c r="AC13" s="15" t="s">
        <v>367</v>
      </c>
      <c r="AD13" s="15" t="s">
        <v>131</v>
      </c>
      <c r="AE13" s="15" t="s">
        <v>373</v>
      </c>
    </row>
    <row r="14" spans="2:31" ht="194.25" customHeight="1" x14ac:dyDescent="0.25">
      <c r="B14" s="129"/>
      <c r="C14" s="128" t="s">
        <v>71</v>
      </c>
      <c r="D14" s="97" t="s">
        <v>72</v>
      </c>
      <c r="E14" s="97" t="s">
        <v>6</v>
      </c>
      <c r="F14" s="25">
        <v>3</v>
      </c>
      <c r="G14" s="14" t="s">
        <v>210</v>
      </c>
      <c r="H14" s="13" t="s">
        <v>163</v>
      </c>
      <c r="I14" s="13" t="s">
        <v>211</v>
      </c>
      <c r="J14" s="14" t="s">
        <v>212</v>
      </c>
      <c r="K14" s="13" t="s">
        <v>280</v>
      </c>
      <c r="L14" s="46">
        <v>0.4</v>
      </c>
      <c r="M14" s="46">
        <v>0.6</v>
      </c>
      <c r="N14" s="13">
        <v>4</v>
      </c>
      <c r="O14" s="63" t="s">
        <v>334</v>
      </c>
      <c r="P14" s="25">
        <v>3</v>
      </c>
      <c r="Q14" s="14" t="s">
        <v>213</v>
      </c>
      <c r="R14" s="14" t="s">
        <v>344</v>
      </c>
      <c r="S14" s="14"/>
      <c r="T14" s="14" t="s">
        <v>350</v>
      </c>
      <c r="U14" s="15" t="s">
        <v>353</v>
      </c>
      <c r="V14" s="79">
        <f t="shared" si="0"/>
        <v>0.25</v>
      </c>
      <c r="W14" s="79">
        <f t="shared" si="1"/>
        <v>0.15</v>
      </c>
      <c r="X14" s="79">
        <f t="shared" si="2"/>
        <v>0.4</v>
      </c>
      <c r="Y14" s="71">
        <f t="shared" si="3"/>
        <v>0.24</v>
      </c>
      <c r="Z14" s="80">
        <f t="shared" si="4"/>
        <v>0.6</v>
      </c>
      <c r="AA14" s="85">
        <v>3</v>
      </c>
      <c r="AB14" s="63" t="s">
        <v>334</v>
      </c>
      <c r="AC14" s="14" t="s">
        <v>367</v>
      </c>
      <c r="AD14" s="14" t="s">
        <v>213</v>
      </c>
      <c r="AE14" s="14" t="s">
        <v>374</v>
      </c>
    </row>
    <row r="15" spans="2:31" ht="189" customHeight="1" x14ac:dyDescent="0.25">
      <c r="B15" s="129"/>
      <c r="C15" s="130"/>
      <c r="D15" s="97" t="s">
        <v>72</v>
      </c>
      <c r="E15" s="97" t="s">
        <v>6</v>
      </c>
      <c r="F15" s="25">
        <v>4</v>
      </c>
      <c r="G15" s="14" t="s">
        <v>215</v>
      </c>
      <c r="H15" s="39" t="s">
        <v>162</v>
      </c>
      <c r="I15" s="13" t="s">
        <v>214</v>
      </c>
      <c r="J15" s="14" t="s">
        <v>216</v>
      </c>
      <c r="K15" s="39" t="s">
        <v>279</v>
      </c>
      <c r="L15" s="74">
        <v>0.6</v>
      </c>
      <c r="M15" s="46">
        <v>0.6</v>
      </c>
      <c r="N15" s="13">
        <v>4</v>
      </c>
      <c r="O15" s="63" t="s">
        <v>334</v>
      </c>
      <c r="P15" s="25">
        <v>4</v>
      </c>
      <c r="Q15" s="14" t="s">
        <v>217</v>
      </c>
      <c r="R15" s="14" t="s">
        <v>344</v>
      </c>
      <c r="S15" s="14"/>
      <c r="T15" s="14" t="s">
        <v>350</v>
      </c>
      <c r="U15" s="15" t="s">
        <v>353</v>
      </c>
      <c r="V15" s="79">
        <f t="shared" si="0"/>
        <v>0.25</v>
      </c>
      <c r="W15" s="79">
        <f t="shared" si="1"/>
        <v>0.15</v>
      </c>
      <c r="X15" s="79">
        <f t="shared" si="2"/>
        <v>0.4</v>
      </c>
      <c r="Y15" s="71">
        <f t="shared" si="3"/>
        <v>0.36</v>
      </c>
      <c r="Z15" s="80">
        <f t="shared" si="4"/>
        <v>0.6</v>
      </c>
      <c r="AA15" s="85">
        <v>3</v>
      </c>
      <c r="AB15" s="63" t="s">
        <v>334</v>
      </c>
      <c r="AC15" s="14" t="s">
        <v>367</v>
      </c>
      <c r="AD15" s="14" t="s">
        <v>217</v>
      </c>
      <c r="AE15" s="14" t="s">
        <v>374</v>
      </c>
    </row>
    <row r="16" spans="2:31" ht="156" customHeight="1" x14ac:dyDescent="0.25">
      <c r="B16" s="129"/>
      <c r="C16" s="128" t="s">
        <v>138</v>
      </c>
      <c r="D16" s="25" t="s">
        <v>10</v>
      </c>
      <c r="E16" s="25" t="s">
        <v>53</v>
      </c>
      <c r="F16" s="27">
        <v>5</v>
      </c>
      <c r="G16" s="14" t="s">
        <v>111</v>
      </c>
      <c r="H16" s="14" t="s">
        <v>163</v>
      </c>
      <c r="I16" s="13" t="s">
        <v>164</v>
      </c>
      <c r="J16" s="14" t="s">
        <v>104</v>
      </c>
      <c r="K16" s="13" t="s">
        <v>280</v>
      </c>
      <c r="L16" s="74">
        <v>0.6</v>
      </c>
      <c r="M16" s="46">
        <v>0.6</v>
      </c>
      <c r="N16" s="13">
        <v>4</v>
      </c>
      <c r="O16" s="63" t="s">
        <v>334</v>
      </c>
      <c r="P16" s="27">
        <v>5</v>
      </c>
      <c r="Q16" s="13" t="s">
        <v>105</v>
      </c>
      <c r="R16" s="14" t="s">
        <v>344</v>
      </c>
      <c r="S16" s="13"/>
      <c r="T16" s="13" t="s">
        <v>350</v>
      </c>
      <c r="U16" s="15" t="s">
        <v>353</v>
      </c>
      <c r="V16" s="79">
        <f t="shared" si="0"/>
        <v>0.25</v>
      </c>
      <c r="W16" s="79">
        <f t="shared" si="1"/>
        <v>0.15</v>
      </c>
      <c r="X16" s="79">
        <f t="shared" si="2"/>
        <v>0.4</v>
      </c>
      <c r="Y16" s="71">
        <f t="shared" si="3"/>
        <v>0.36</v>
      </c>
      <c r="Z16" s="80">
        <f t="shared" si="4"/>
        <v>0.6</v>
      </c>
      <c r="AA16" s="85">
        <v>3</v>
      </c>
      <c r="AB16" s="63" t="s">
        <v>334</v>
      </c>
      <c r="AC16" s="13" t="s">
        <v>367</v>
      </c>
      <c r="AD16" s="13" t="s">
        <v>105</v>
      </c>
      <c r="AE16" s="15" t="s">
        <v>375</v>
      </c>
    </row>
    <row r="17" spans="2:32" ht="127.5" customHeight="1" x14ac:dyDescent="0.25">
      <c r="B17" s="129"/>
      <c r="C17" s="129"/>
      <c r="D17" s="25" t="s">
        <v>10</v>
      </c>
      <c r="E17" s="25" t="s">
        <v>53</v>
      </c>
      <c r="F17" s="27">
        <v>6</v>
      </c>
      <c r="G17" s="14" t="s">
        <v>108</v>
      </c>
      <c r="H17" s="14" t="s">
        <v>163</v>
      </c>
      <c r="I17" s="13" t="s">
        <v>165</v>
      </c>
      <c r="J17" s="14" t="s">
        <v>107</v>
      </c>
      <c r="K17" s="13" t="s">
        <v>280</v>
      </c>
      <c r="L17" s="74">
        <v>0.6</v>
      </c>
      <c r="M17" s="46">
        <v>0.6</v>
      </c>
      <c r="N17" s="13">
        <v>4</v>
      </c>
      <c r="O17" s="63" t="s">
        <v>334</v>
      </c>
      <c r="P17" s="27">
        <v>6</v>
      </c>
      <c r="Q17" s="13" t="s">
        <v>82</v>
      </c>
      <c r="R17" s="14" t="s">
        <v>344</v>
      </c>
      <c r="S17" s="17"/>
      <c r="T17" s="17" t="s">
        <v>350</v>
      </c>
      <c r="U17" s="15" t="s">
        <v>353</v>
      </c>
      <c r="V17" s="79">
        <f t="shared" si="0"/>
        <v>0.25</v>
      </c>
      <c r="W17" s="79">
        <f t="shared" si="1"/>
        <v>0.15</v>
      </c>
      <c r="X17" s="79">
        <f t="shared" si="2"/>
        <v>0.4</v>
      </c>
      <c r="Y17" s="71">
        <f t="shared" si="3"/>
        <v>0.36</v>
      </c>
      <c r="Z17" s="80">
        <f t="shared" si="4"/>
        <v>0.6</v>
      </c>
      <c r="AA17" s="85">
        <v>3</v>
      </c>
      <c r="AB17" s="63" t="s">
        <v>334</v>
      </c>
      <c r="AC17" s="17" t="s">
        <v>367</v>
      </c>
      <c r="AD17" s="15" t="s">
        <v>109</v>
      </c>
      <c r="AE17" s="15" t="s">
        <v>376</v>
      </c>
    </row>
    <row r="18" spans="2:32" ht="206.25" customHeight="1" x14ac:dyDescent="0.25">
      <c r="B18" s="129"/>
      <c r="C18" s="129"/>
      <c r="D18" s="25" t="s">
        <v>10</v>
      </c>
      <c r="E18" s="25" t="s">
        <v>53</v>
      </c>
      <c r="F18" s="27">
        <v>7</v>
      </c>
      <c r="G18" s="14" t="s">
        <v>69</v>
      </c>
      <c r="H18" s="14" t="s">
        <v>163</v>
      </c>
      <c r="I18" s="13" t="s">
        <v>115</v>
      </c>
      <c r="J18" s="14" t="s">
        <v>70</v>
      </c>
      <c r="K18" s="13" t="s">
        <v>280</v>
      </c>
      <c r="L18" s="74">
        <v>0.6</v>
      </c>
      <c r="M18" s="46">
        <v>0.6</v>
      </c>
      <c r="N18" s="13">
        <v>4</v>
      </c>
      <c r="O18" s="63" t="s">
        <v>334</v>
      </c>
      <c r="P18" s="27">
        <v>7</v>
      </c>
      <c r="Q18" s="14" t="s">
        <v>112</v>
      </c>
      <c r="R18" s="14" t="s">
        <v>344</v>
      </c>
      <c r="S18" s="14"/>
      <c r="T18" s="14" t="s">
        <v>350</v>
      </c>
      <c r="U18" s="15" t="s">
        <v>353</v>
      </c>
      <c r="V18" s="79">
        <f t="shared" si="0"/>
        <v>0.25</v>
      </c>
      <c r="W18" s="79">
        <f t="shared" si="1"/>
        <v>0.15</v>
      </c>
      <c r="X18" s="79">
        <f t="shared" si="2"/>
        <v>0.4</v>
      </c>
      <c r="Y18" s="71">
        <f t="shared" si="3"/>
        <v>0.36</v>
      </c>
      <c r="Z18" s="80">
        <f t="shared" si="4"/>
        <v>0.6</v>
      </c>
      <c r="AA18" s="85">
        <v>3</v>
      </c>
      <c r="AB18" s="63" t="s">
        <v>334</v>
      </c>
      <c r="AC18" s="14" t="s">
        <v>367</v>
      </c>
      <c r="AD18" s="14" t="s">
        <v>112</v>
      </c>
      <c r="AE18" s="14" t="s">
        <v>377</v>
      </c>
    </row>
    <row r="19" spans="2:32" ht="129" customHeight="1" x14ac:dyDescent="0.25">
      <c r="B19" s="129"/>
      <c r="C19" s="129"/>
      <c r="D19" s="97" t="s">
        <v>11</v>
      </c>
      <c r="E19" s="97" t="s">
        <v>63</v>
      </c>
      <c r="F19" s="27">
        <v>8</v>
      </c>
      <c r="G19" s="14" t="s">
        <v>132</v>
      </c>
      <c r="H19" s="20" t="s">
        <v>163</v>
      </c>
      <c r="I19" s="19" t="s">
        <v>118</v>
      </c>
      <c r="J19" s="14" t="s">
        <v>126</v>
      </c>
      <c r="K19" s="13" t="s">
        <v>280</v>
      </c>
      <c r="L19" s="74">
        <v>0.6</v>
      </c>
      <c r="M19" s="46">
        <v>0.6</v>
      </c>
      <c r="N19" s="13">
        <v>4</v>
      </c>
      <c r="O19" s="63" t="s">
        <v>334</v>
      </c>
      <c r="P19" s="27">
        <v>8</v>
      </c>
      <c r="Q19" s="13" t="s">
        <v>139</v>
      </c>
      <c r="R19" s="14" t="s">
        <v>344</v>
      </c>
      <c r="S19" s="13"/>
      <c r="T19" s="13" t="s">
        <v>350</v>
      </c>
      <c r="U19" s="15" t="s">
        <v>353</v>
      </c>
      <c r="V19" s="79">
        <f t="shared" si="0"/>
        <v>0.25</v>
      </c>
      <c r="W19" s="79">
        <f t="shared" si="1"/>
        <v>0.15</v>
      </c>
      <c r="X19" s="79">
        <f t="shared" si="2"/>
        <v>0.4</v>
      </c>
      <c r="Y19" s="71">
        <f t="shared" si="3"/>
        <v>0.36</v>
      </c>
      <c r="Z19" s="80">
        <f t="shared" si="4"/>
        <v>0.6</v>
      </c>
      <c r="AA19" s="85">
        <v>3</v>
      </c>
      <c r="AB19" s="63" t="s">
        <v>334</v>
      </c>
      <c r="AC19" s="13" t="s">
        <v>367</v>
      </c>
      <c r="AD19" s="14" t="s">
        <v>141</v>
      </c>
      <c r="AE19" s="14" t="s">
        <v>378</v>
      </c>
    </row>
    <row r="20" spans="2:32" ht="136.5" customHeight="1" x14ac:dyDescent="0.25">
      <c r="B20" s="129"/>
      <c r="C20" s="129"/>
      <c r="D20" s="25" t="s">
        <v>11</v>
      </c>
      <c r="E20" s="25" t="s">
        <v>63</v>
      </c>
      <c r="F20" s="27">
        <v>9</v>
      </c>
      <c r="G20" s="14" t="s">
        <v>134</v>
      </c>
      <c r="H20" s="14" t="s">
        <v>163</v>
      </c>
      <c r="I20" s="13" t="s">
        <v>116</v>
      </c>
      <c r="J20" s="14" t="s">
        <v>133</v>
      </c>
      <c r="K20" s="13" t="s">
        <v>280</v>
      </c>
      <c r="L20" s="46">
        <v>0.4</v>
      </c>
      <c r="M20" s="46">
        <v>0.6</v>
      </c>
      <c r="N20" s="13">
        <v>4</v>
      </c>
      <c r="O20" s="63" t="s">
        <v>334</v>
      </c>
      <c r="P20" s="27">
        <v>9</v>
      </c>
      <c r="Q20" s="14" t="s">
        <v>142</v>
      </c>
      <c r="R20" s="14" t="s">
        <v>344</v>
      </c>
      <c r="S20" s="14"/>
      <c r="T20" s="14" t="s">
        <v>350</v>
      </c>
      <c r="U20" s="15" t="s">
        <v>353</v>
      </c>
      <c r="V20" s="79">
        <f t="shared" si="0"/>
        <v>0.25</v>
      </c>
      <c r="W20" s="79">
        <f t="shared" si="1"/>
        <v>0.15</v>
      </c>
      <c r="X20" s="79">
        <f t="shared" si="2"/>
        <v>0.4</v>
      </c>
      <c r="Y20" s="71">
        <f t="shared" si="3"/>
        <v>0.24</v>
      </c>
      <c r="Z20" s="80">
        <f t="shared" si="4"/>
        <v>0.6</v>
      </c>
      <c r="AA20" s="85">
        <v>3</v>
      </c>
      <c r="AB20" s="63" t="s">
        <v>334</v>
      </c>
      <c r="AC20" s="14" t="s">
        <v>367</v>
      </c>
      <c r="AD20" s="13" t="s">
        <v>141</v>
      </c>
      <c r="AE20" s="14" t="s">
        <v>378</v>
      </c>
    </row>
    <row r="21" spans="2:32" ht="157.5" customHeight="1" x14ac:dyDescent="0.25">
      <c r="B21" s="129"/>
      <c r="C21" s="129"/>
      <c r="D21" s="25" t="s">
        <v>11</v>
      </c>
      <c r="E21" s="25" t="s">
        <v>63</v>
      </c>
      <c r="F21" s="27">
        <v>10</v>
      </c>
      <c r="G21" s="14" t="s">
        <v>135</v>
      </c>
      <c r="H21" s="14" t="s">
        <v>163</v>
      </c>
      <c r="I21" s="13" t="s">
        <v>117</v>
      </c>
      <c r="J21" s="14" t="s">
        <v>136</v>
      </c>
      <c r="K21" s="13" t="s">
        <v>280</v>
      </c>
      <c r="L21" s="46">
        <v>0.4</v>
      </c>
      <c r="M21" s="46">
        <v>0.6</v>
      </c>
      <c r="N21" s="13">
        <v>4</v>
      </c>
      <c r="O21" s="63" t="s">
        <v>334</v>
      </c>
      <c r="P21" s="27">
        <v>10</v>
      </c>
      <c r="Q21" s="14" t="s">
        <v>142</v>
      </c>
      <c r="R21" s="14" t="s">
        <v>344</v>
      </c>
      <c r="S21" s="14"/>
      <c r="T21" s="14" t="s">
        <v>350</v>
      </c>
      <c r="U21" s="15" t="s">
        <v>353</v>
      </c>
      <c r="V21" s="79">
        <f t="shared" si="0"/>
        <v>0.25</v>
      </c>
      <c r="W21" s="79">
        <f t="shared" si="1"/>
        <v>0.15</v>
      </c>
      <c r="X21" s="79">
        <f t="shared" si="2"/>
        <v>0.4</v>
      </c>
      <c r="Y21" s="71">
        <f t="shared" si="3"/>
        <v>0.24</v>
      </c>
      <c r="Z21" s="80">
        <f t="shared" si="4"/>
        <v>0.6</v>
      </c>
      <c r="AA21" s="85">
        <v>3</v>
      </c>
      <c r="AB21" s="63" t="s">
        <v>334</v>
      </c>
      <c r="AC21" s="14" t="s">
        <v>367</v>
      </c>
      <c r="AD21" s="13" t="s">
        <v>141</v>
      </c>
      <c r="AE21" s="14" t="s">
        <v>378</v>
      </c>
    </row>
    <row r="22" spans="2:32" ht="157.5" customHeight="1" x14ac:dyDescent="0.25">
      <c r="B22" s="130"/>
      <c r="C22" s="130"/>
      <c r="D22" s="25" t="s">
        <v>11</v>
      </c>
      <c r="E22" s="25" t="s">
        <v>63</v>
      </c>
      <c r="F22" s="27">
        <v>11</v>
      </c>
      <c r="G22" s="14" t="s">
        <v>73</v>
      </c>
      <c r="H22" s="20" t="s">
        <v>163</v>
      </c>
      <c r="I22" s="19" t="s">
        <v>119</v>
      </c>
      <c r="J22" s="14" t="s">
        <v>137</v>
      </c>
      <c r="K22" s="13" t="s">
        <v>280</v>
      </c>
      <c r="L22" s="74">
        <v>0.6</v>
      </c>
      <c r="M22" s="46">
        <v>0.6</v>
      </c>
      <c r="N22" s="13">
        <v>4</v>
      </c>
      <c r="O22" s="63" t="s">
        <v>334</v>
      </c>
      <c r="P22" s="27">
        <v>11</v>
      </c>
      <c r="Q22" s="13" t="s">
        <v>143</v>
      </c>
      <c r="R22" s="14" t="s">
        <v>344</v>
      </c>
      <c r="S22" s="13"/>
      <c r="T22" s="13" t="s">
        <v>350</v>
      </c>
      <c r="U22" s="15" t="s">
        <v>353</v>
      </c>
      <c r="V22" s="79">
        <f t="shared" si="0"/>
        <v>0.25</v>
      </c>
      <c r="W22" s="79">
        <f t="shared" si="1"/>
        <v>0.15</v>
      </c>
      <c r="X22" s="79">
        <f t="shared" si="2"/>
        <v>0.4</v>
      </c>
      <c r="Y22" s="71">
        <f t="shared" si="3"/>
        <v>0.36</v>
      </c>
      <c r="Z22" s="80">
        <f t="shared" si="4"/>
        <v>0.6</v>
      </c>
      <c r="AA22" s="85">
        <v>4</v>
      </c>
      <c r="AB22" s="63" t="s">
        <v>334</v>
      </c>
      <c r="AC22" s="13" t="s">
        <v>367</v>
      </c>
      <c r="AD22" s="13" t="s">
        <v>144</v>
      </c>
      <c r="AE22" s="14" t="s">
        <v>378</v>
      </c>
    </row>
    <row r="23" spans="2:32" ht="227.25" customHeight="1" x14ac:dyDescent="0.25">
      <c r="B23" s="131" t="s">
        <v>2</v>
      </c>
      <c r="C23" s="131" t="s">
        <v>12</v>
      </c>
      <c r="D23" s="41" t="s">
        <v>227</v>
      </c>
      <c r="E23" s="43" t="s">
        <v>54</v>
      </c>
      <c r="F23" s="40">
        <v>12</v>
      </c>
      <c r="G23" s="14" t="s">
        <v>237</v>
      </c>
      <c r="H23" s="14" t="s">
        <v>163</v>
      </c>
      <c r="I23" s="13" t="s">
        <v>125</v>
      </c>
      <c r="J23" s="14" t="s">
        <v>68</v>
      </c>
      <c r="K23" s="13" t="s">
        <v>280</v>
      </c>
      <c r="L23" s="74">
        <v>0.6</v>
      </c>
      <c r="M23" s="46">
        <v>0.6</v>
      </c>
      <c r="N23" s="13">
        <v>4</v>
      </c>
      <c r="O23" s="63" t="s">
        <v>334</v>
      </c>
      <c r="P23" s="40">
        <v>12</v>
      </c>
      <c r="Q23" s="14" t="s">
        <v>112</v>
      </c>
      <c r="R23" s="14" t="s">
        <v>344</v>
      </c>
      <c r="S23" s="14"/>
      <c r="T23" s="14" t="s">
        <v>350</v>
      </c>
      <c r="U23" s="15" t="s">
        <v>353</v>
      </c>
      <c r="V23" s="79">
        <f t="shared" si="0"/>
        <v>0.25</v>
      </c>
      <c r="W23" s="79">
        <f t="shared" si="1"/>
        <v>0.15</v>
      </c>
      <c r="X23" s="79">
        <f t="shared" si="2"/>
        <v>0.4</v>
      </c>
      <c r="Y23" s="71">
        <f t="shared" si="3"/>
        <v>0.36</v>
      </c>
      <c r="Z23" s="80">
        <f t="shared" si="4"/>
        <v>0.6</v>
      </c>
      <c r="AA23" s="85">
        <v>4</v>
      </c>
      <c r="AB23" s="63" t="s">
        <v>334</v>
      </c>
      <c r="AC23" s="14" t="s">
        <v>367</v>
      </c>
      <c r="AD23" s="14" t="s">
        <v>112</v>
      </c>
      <c r="AE23" s="14" t="s">
        <v>379</v>
      </c>
    </row>
    <row r="24" spans="2:32" ht="129" customHeight="1" x14ac:dyDescent="0.25">
      <c r="B24" s="132"/>
      <c r="C24" s="132"/>
      <c r="D24" s="41" t="s">
        <v>227</v>
      </c>
      <c r="E24" s="43" t="s">
        <v>54</v>
      </c>
      <c r="F24" s="40">
        <v>13</v>
      </c>
      <c r="G24" s="13" t="s">
        <v>228</v>
      </c>
      <c r="H24" s="19" t="s">
        <v>163</v>
      </c>
      <c r="I24" s="19" t="s">
        <v>226</v>
      </c>
      <c r="J24" s="14" t="s">
        <v>232</v>
      </c>
      <c r="K24" s="13" t="s">
        <v>280</v>
      </c>
      <c r="L24" s="74">
        <v>0.6</v>
      </c>
      <c r="M24" s="46">
        <v>0.6</v>
      </c>
      <c r="N24" s="13">
        <v>4</v>
      </c>
      <c r="O24" s="63" t="s">
        <v>334</v>
      </c>
      <c r="P24" s="40">
        <v>13</v>
      </c>
      <c r="Q24" s="13" t="s">
        <v>229</v>
      </c>
      <c r="R24" s="14" t="s">
        <v>344</v>
      </c>
      <c r="S24" s="13"/>
      <c r="T24" s="13" t="s">
        <v>350</v>
      </c>
      <c r="U24" s="15" t="s">
        <v>353</v>
      </c>
      <c r="V24" s="79">
        <f t="shared" si="0"/>
        <v>0.25</v>
      </c>
      <c r="W24" s="79">
        <f t="shared" si="1"/>
        <v>0.15</v>
      </c>
      <c r="X24" s="79">
        <f t="shared" si="2"/>
        <v>0.4</v>
      </c>
      <c r="Y24" s="71">
        <f t="shared" si="3"/>
        <v>0.36</v>
      </c>
      <c r="Z24" s="80">
        <f t="shared" si="4"/>
        <v>0.6</v>
      </c>
      <c r="AA24" s="85">
        <v>4</v>
      </c>
      <c r="AB24" s="63" t="s">
        <v>334</v>
      </c>
      <c r="AC24" s="13" t="s">
        <v>367</v>
      </c>
      <c r="AD24" s="13" t="s">
        <v>230</v>
      </c>
      <c r="AE24" s="13" t="s">
        <v>380</v>
      </c>
    </row>
    <row r="25" spans="2:32" ht="102.75" customHeight="1" x14ac:dyDescent="0.25">
      <c r="B25" s="132"/>
      <c r="C25" s="132"/>
      <c r="D25" s="41" t="s">
        <v>227</v>
      </c>
      <c r="E25" s="43" t="s">
        <v>54</v>
      </c>
      <c r="F25" s="40">
        <v>14</v>
      </c>
      <c r="G25" s="13" t="s">
        <v>234</v>
      </c>
      <c r="H25" s="19" t="s">
        <v>163</v>
      </c>
      <c r="I25" s="19" t="s">
        <v>233</v>
      </c>
      <c r="J25" s="13" t="s">
        <v>340</v>
      </c>
      <c r="K25" s="13" t="s">
        <v>280</v>
      </c>
      <c r="L25" s="74">
        <v>0.6</v>
      </c>
      <c r="M25" s="46">
        <v>0.6</v>
      </c>
      <c r="N25" s="13">
        <v>4</v>
      </c>
      <c r="O25" s="63" t="s">
        <v>334</v>
      </c>
      <c r="P25" s="40">
        <v>14</v>
      </c>
      <c r="Q25" s="13" t="s">
        <v>241</v>
      </c>
      <c r="R25" s="14" t="s">
        <v>344</v>
      </c>
      <c r="S25" s="13"/>
      <c r="T25" s="13" t="s">
        <v>350</v>
      </c>
      <c r="U25" s="15" t="s">
        <v>353</v>
      </c>
      <c r="V25" s="79">
        <f t="shared" si="0"/>
        <v>0.25</v>
      </c>
      <c r="W25" s="79">
        <f t="shared" si="1"/>
        <v>0.15</v>
      </c>
      <c r="X25" s="79">
        <f t="shared" si="2"/>
        <v>0.4</v>
      </c>
      <c r="Y25" s="71">
        <f t="shared" si="3"/>
        <v>0.36</v>
      </c>
      <c r="Z25" s="80">
        <f t="shared" si="4"/>
        <v>0.6</v>
      </c>
      <c r="AA25" s="85">
        <v>4</v>
      </c>
      <c r="AB25" s="63" t="s">
        <v>334</v>
      </c>
      <c r="AC25" s="13" t="s">
        <v>367</v>
      </c>
      <c r="AD25" s="13" t="s">
        <v>382</v>
      </c>
      <c r="AE25" s="14" t="s">
        <v>381</v>
      </c>
    </row>
    <row r="26" spans="2:32" ht="114" customHeight="1" x14ac:dyDescent="0.25">
      <c r="B26" s="132"/>
      <c r="C26" s="132"/>
      <c r="D26" s="41" t="s">
        <v>227</v>
      </c>
      <c r="E26" s="43" t="s">
        <v>54</v>
      </c>
      <c r="F26" s="40">
        <v>15</v>
      </c>
      <c r="G26" s="14" t="s">
        <v>256</v>
      </c>
      <c r="H26" s="19" t="s">
        <v>163</v>
      </c>
      <c r="I26" s="19" t="s">
        <v>238</v>
      </c>
      <c r="J26" s="14" t="s">
        <v>257</v>
      </c>
      <c r="K26" s="13" t="s">
        <v>280</v>
      </c>
      <c r="L26" s="74">
        <v>0.6</v>
      </c>
      <c r="M26" s="46">
        <v>0.4</v>
      </c>
      <c r="N26" s="13">
        <v>4</v>
      </c>
      <c r="O26" s="63" t="s">
        <v>334</v>
      </c>
      <c r="P26" s="40">
        <v>15</v>
      </c>
      <c r="Q26" s="13" t="s">
        <v>241</v>
      </c>
      <c r="R26" s="14" t="s">
        <v>344</v>
      </c>
      <c r="S26" s="13"/>
      <c r="T26" s="13" t="s">
        <v>350</v>
      </c>
      <c r="U26" s="15" t="s">
        <v>353</v>
      </c>
      <c r="V26" s="79">
        <f t="shared" si="0"/>
        <v>0.25</v>
      </c>
      <c r="W26" s="79">
        <f t="shared" si="1"/>
        <v>0.15</v>
      </c>
      <c r="X26" s="79">
        <f t="shared" si="2"/>
        <v>0.4</v>
      </c>
      <c r="Y26" s="71">
        <f t="shared" si="3"/>
        <v>0.36</v>
      </c>
      <c r="Z26" s="80">
        <f t="shared" si="4"/>
        <v>0.4</v>
      </c>
      <c r="AA26" s="85">
        <v>3</v>
      </c>
      <c r="AB26" s="63" t="s">
        <v>334</v>
      </c>
      <c r="AC26" s="13" t="s">
        <v>367</v>
      </c>
      <c r="AD26" s="13" t="s">
        <v>241</v>
      </c>
      <c r="AE26" s="13" t="s">
        <v>380</v>
      </c>
    </row>
    <row r="27" spans="2:32" ht="103.5" customHeight="1" x14ac:dyDescent="0.25">
      <c r="B27" s="132"/>
      <c r="C27" s="132"/>
      <c r="D27" s="40" t="s">
        <v>13</v>
      </c>
      <c r="E27" s="40" t="s">
        <v>55</v>
      </c>
      <c r="F27" s="40">
        <v>16</v>
      </c>
      <c r="G27" s="14" t="s">
        <v>254</v>
      </c>
      <c r="H27" s="13" t="s">
        <v>163</v>
      </c>
      <c r="I27" s="13" t="s">
        <v>239</v>
      </c>
      <c r="J27" s="14" t="s">
        <v>255</v>
      </c>
      <c r="K27" s="13" t="s">
        <v>280</v>
      </c>
      <c r="L27" s="74">
        <v>0.6</v>
      </c>
      <c r="M27" s="46">
        <v>0.6</v>
      </c>
      <c r="N27" s="13">
        <v>4</v>
      </c>
      <c r="O27" s="63" t="s">
        <v>334</v>
      </c>
      <c r="P27" s="40">
        <v>16</v>
      </c>
      <c r="Q27" s="13" t="s">
        <v>242</v>
      </c>
      <c r="R27" s="14" t="s">
        <v>344</v>
      </c>
      <c r="S27" s="13"/>
      <c r="T27" s="13" t="s">
        <v>350</v>
      </c>
      <c r="U27" s="15" t="s">
        <v>353</v>
      </c>
      <c r="V27" s="79">
        <f t="shared" si="0"/>
        <v>0.25</v>
      </c>
      <c r="W27" s="79">
        <f t="shared" si="1"/>
        <v>0.15</v>
      </c>
      <c r="X27" s="79">
        <f t="shared" si="2"/>
        <v>0.4</v>
      </c>
      <c r="Y27" s="71">
        <f t="shared" si="3"/>
        <v>0.36</v>
      </c>
      <c r="Z27" s="80">
        <f t="shared" si="4"/>
        <v>0.6</v>
      </c>
      <c r="AA27" s="85">
        <v>4</v>
      </c>
      <c r="AB27" s="63" t="s">
        <v>334</v>
      </c>
      <c r="AC27" s="13" t="s">
        <v>367</v>
      </c>
      <c r="AD27" s="13" t="s">
        <v>244</v>
      </c>
      <c r="AE27" s="13" t="s">
        <v>383</v>
      </c>
    </row>
    <row r="28" spans="2:32" ht="103.5" customHeight="1" x14ac:dyDescent="0.25">
      <c r="B28" s="132"/>
      <c r="C28" s="132"/>
      <c r="D28" s="40" t="s">
        <v>13</v>
      </c>
      <c r="E28" s="40" t="s">
        <v>55</v>
      </c>
      <c r="F28" s="40">
        <v>17</v>
      </c>
      <c r="G28" s="14" t="s">
        <v>253</v>
      </c>
      <c r="H28" s="13" t="s">
        <v>163</v>
      </c>
      <c r="I28" s="13" t="s">
        <v>240</v>
      </c>
      <c r="J28" s="14" t="s">
        <v>246</v>
      </c>
      <c r="K28" s="13" t="s">
        <v>280</v>
      </c>
      <c r="L28" s="74">
        <v>0.6</v>
      </c>
      <c r="M28" s="46">
        <v>0.4</v>
      </c>
      <c r="N28" s="13">
        <v>4</v>
      </c>
      <c r="O28" s="63" t="s">
        <v>334</v>
      </c>
      <c r="P28" s="40">
        <v>17</v>
      </c>
      <c r="Q28" s="13" t="s">
        <v>241</v>
      </c>
      <c r="R28" s="14" t="s">
        <v>344</v>
      </c>
      <c r="S28" s="13"/>
      <c r="T28" s="13" t="s">
        <v>350</v>
      </c>
      <c r="U28" s="15" t="s">
        <v>353</v>
      </c>
      <c r="V28" s="79">
        <f t="shared" si="0"/>
        <v>0.25</v>
      </c>
      <c r="W28" s="79">
        <f t="shared" si="1"/>
        <v>0.15</v>
      </c>
      <c r="X28" s="79">
        <f t="shared" si="2"/>
        <v>0.4</v>
      </c>
      <c r="Y28" s="71">
        <f t="shared" si="3"/>
        <v>0.36</v>
      </c>
      <c r="Z28" s="80">
        <f t="shared" si="4"/>
        <v>0.4</v>
      </c>
      <c r="AA28" s="85">
        <v>3</v>
      </c>
      <c r="AB28" s="63" t="s">
        <v>334</v>
      </c>
      <c r="AC28" s="13" t="s">
        <v>367</v>
      </c>
      <c r="AD28" s="13" t="s">
        <v>244</v>
      </c>
      <c r="AE28" s="13" t="s">
        <v>383</v>
      </c>
    </row>
    <row r="29" spans="2:32" ht="103.5" customHeight="1" x14ac:dyDescent="0.25">
      <c r="B29" s="132"/>
      <c r="C29" s="132"/>
      <c r="D29" s="40" t="s">
        <v>13</v>
      </c>
      <c r="E29" s="40" t="s">
        <v>55</v>
      </c>
      <c r="F29" s="40">
        <v>18</v>
      </c>
      <c r="G29" s="13" t="s">
        <v>252</v>
      </c>
      <c r="H29" s="13" t="s">
        <v>163</v>
      </c>
      <c r="I29" s="13" t="s">
        <v>251</v>
      </c>
      <c r="J29" s="14" t="s">
        <v>247</v>
      </c>
      <c r="K29" s="13" t="s">
        <v>280</v>
      </c>
      <c r="L29" s="74">
        <v>0.6</v>
      </c>
      <c r="M29" s="46">
        <v>0.4</v>
      </c>
      <c r="N29" s="13">
        <v>4</v>
      </c>
      <c r="O29" s="63" t="s">
        <v>334</v>
      </c>
      <c r="P29" s="40">
        <v>18</v>
      </c>
      <c r="Q29" s="14" t="s">
        <v>243</v>
      </c>
      <c r="R29" s="14" t="s">
        <v>344</v>
      </c>
      <c r="S29" s="14"/>
      <c r="T29" s="14" t="s">
        <v>350</v>
      </c>
      <c r="U29" s="15" t="s">
        <v>353</v>
      </c>
      <c r="V29" s="79">
        <f t="shared" si="0"/>
        <v>0.25</v>
      </c>
      <c r="W29" s="79">
        <f t="shared" si="1"/>
        <v>0.15</v>
      </c>
      <c r="X29" s="79">
        <f t="shared" si="2"/>
        <v>0.4</v>
      </c>
      <c r="Y29" s="71">
        <f t="shared" si="3"/>
        <v>0.36</v>
      </c>
      <c r="Z29" s="80">
        <f t="shared" si="4"/>
        <v>0.4</v>
      </c>
      <c r="AA29" s="85">
        <v>3</v>
      </c>
      <c r="AB29" s="63" t="s">
        <v>334</v>
      </c>
      <c r="AC29" s="14" t="s">
        <v>367</v>
      </c>
      <c r="AD29" s="13" t="s">
        <v>244</v>
      </c>
      <c r="AE29" s="13" t="s">
        <v>383</v>
      </c>
    </row>
    <row r="30" spans="2:32" ht="133.5" customHeight="1" x14ac:dyDescent="0.25">
      <c r="B30" s="133"/>
      <c r="C30" s="133"/>
      <c r="D30" s="40" t="s">
        <v>13</v>
      </c>
      <c r="E30" s="40" t="s">
        <v>55</v>
      </c>
      <c r="F30" s="40">
        <v>19</v>
      </c>
      <c r="G30" s="14" t="s">
        <v>250</v>
      </c>
      <c r="H30" s="13" t="s">
        <v>163</v>
      </c>
      <c r="I30" s="13" t="s">
        <v>249</v>
      </c>
      <c r="J30" s="14" t="s">
        <v>248</v>
      </c>
      <c r="K30" s="13" t="s">
        <v>280</v>
      </c>
      <c r="L30" s="74">
        <v>0.6</v>
      </c>
      <c r="M30" s="46">
        <v>0.4</v>
      </c>
      <c r="N30" s="13">
        <v>4</v>
      </c>
      <c r="O30" s="63" t="s">
        <v>334</v>
      </c>
      <c r="P30" s="40">
        <v>19</v>
      </c>
      <c r="Q30" s="13" t="s">
        <v>241</v>
      </c>
      <c r="R30" s="14" t="s">
        <v>344</v>
      </c>
      <c r="S30" s="13"/>
      <c r="T30" s="13" t="s">
        <v>350</v>
      </c>
      <c r="U30" s="15" t="s">
        <v>353</v>
      </c>
      <c r="V30" s="79">
        <f t="shared" si="0"/>
        <v>0.25</v>
      </c>
      <c r="W30" s="79">
        <f t="shared" si="1"/>
        <v>0.15</v>
      </c>
      <c r="X30" s="79">
        <f t="shared" si="2"/>
        <v>0.4</v>
      </c>
      <c r="Y30" s="71">
        <f t="shared" si="3"/>
        <v>0.36</v>
      </c>
      <c r="Z30" s="80">
        <f t="shared" si="4"/>
        <v>0.4</v>
      </c>
      <c r="AA30" s="85">
        <v>3</v>
      </c>
      <c r="AB30" s="63" t="s">
        <v>334</v>
      </c>
      <c r="AC30" s="13" t="s">
        <v>367</v>
      </c>
      <c r="AD30" s="13" t="s">
        <v>244</v>
      </c>
      <c r="AE30" s="13" t="s">
        <v>383</v>
      </c>
    </row>
    <row r="31" spans="2:32" s="18" customFormat="1" ht="145.5" customHeight="1" x14ac:dyDescent="0.25">
      <c r="B31" s="134" t="s">
        <v>3</v>
      </c>
      <c r="C31" s="134" t="s">
        <v>14</v>
      </c>
      <c r="D31" s="33" t="s">
        <v>15</v>
      </c>
      <c r="E31" s="33" t="s">
        <v>56</v>
      </c>
      <c r="F31" s="98">
        <v>20</v>
      </c>
      <c r="G31" s="14" t="s">
        <v>93</v>
      </c>
      <c r="H31" s="38" t="s">
        <v>162</v>
      </c>
      <c r="I31" s="13" t="s">
        <v>166</v>
      </c>
      <c r="J31" s="14" t="s">
        <v>94</v>
      </c>
      <c r="K31" s="39" t="s">
        <v>279</v>
      </c>
      <c r="L31" s="74">
        <v>0.6</v>
      </c>
      <c r="M31" s="46">
        <v>0.6</v>
      </c>
      <c r="N31" s="13">
        <v>4</v>
      </c>
      <c r="O31" s="63" t="s">
        <v>334</v>
      </c>
      <c r="P31" s="98">
        <v>20</v>
      </c>
      <c r="Q31" s="14" t="s">
        <v>145</v>
      </c>
      <c r="R31" s="14" t="s">
        <v>344</v>
      </c>
      <c r="S31" s="14"/>
      <c r="T31" s="14" t="s">
        <v>350</v>
      </c>
      <c r="U31" s="15" t="s">
        <v>353</v>
      </c>
      <c r="V31" s="79">
        <f t="shared" si="0"/>
        <v>0.25</v>
      </c>
      <c r="W31" s="79">
        <f t="shared" si="1"/>
        <v>0.15</v>
      </c>
      <c r="X31" s="79">
        <f t="shared" si="2"/>
        <v>0.4</v>
      </c>
      <c r="Y31" s="71">
        <f t="shared" si="3"/>
        <v>0.36</v>
      </c>
      <c r="Z31" s="80">
        <f t="shared" si="4"/>
        <v>0.6</v>
      </c>
      <c r="AA31" s="85">
        <v>4</v>
      </c>
      <c r="AB31" s="63" t="s">
        <v>334</v>
      </c>
      <c r="AC31" s="14" t="s">
        <v>367</v>
      </c>
      <c r="AD31" s="14" t="s">
        <v>146</v>
      </c>
      <c r="AE31" s="14" t="s">
        <v>384</v>
      </c>
      <c r="AF31" s="9"/>
    </row>
    <row r="32" spans="2:32" s="18" customFormat="1" ht="182.25" customHeight="1" x14ac:dyDescent="0.25">
      <c r="B32" s="135"/>
      <c r="C32" s="135"/>
      <c r="D32" s="33" t="s">
        <v>88</v>
      </c>
      <c r="E32" s="33" t="s">
        <v>56</v>
      </c>
      <c r="F32" s="33">
        <v>21</v>
      </c>
      <c r="G32" s="14" t="s">
        <v>89</v>
      </c>
      <c r="H32" s="14" t="s">
        <v>163</v>
      </c>
      <c r="I32" s="13" t="s">
        <v>180</v>
      </c>
      <c r="J32" s="14" t="s">
        <v>90</v>
      </c>
      <c r="K32" s="13" t="s">
        <v>280</v>
      </c>
      <c r="L32" s="74">
        <v>0.6</v>
      </c>
      <c r="M32" s="46">
        <v>0.6</v>
      </c>
      <c r="N32" s="13">
        <v>4</v>
      </c>
      <c r="O32" s="63" t="s">
        <v>334</v>
      </c>
      <c r="P32" s="33">
        <v>21</v>
      </c>
      <c r="Q32" s="14" t="s">
        <v>147</v>
      </c>
      <c r="R32" s="14" t="s">
        <v>344</v>
      </c>
      <c r="S32" s="14"/>
      <c r="T32" s="14" t="s">
        <v>350</v>
      </c>
      <c r="U32" s="15" t="s">
        <v>353</v>
      </c>
      <c r="V32" s="79">
        <f t="shared" si="0"/>
        <v>0.25</v>
      </c>
      <c r="W32" s="79">
        <f t="shared" si="1"/>
        <v>0.15</v>
      </c>
      <c r="X32" s="79">
        <f t="shared" si="2"/>
        <v>0.4</v>
      </c>
      <c r="Y32" s="71">
        <f t="shared" si="3"/>
        <v>0.36</v>
      </c>
      <c r="Z32" s="80">
        <f t="shared" si="4"/>
        <v>0.6</v>
      </c>
      <c r="AA32" s="85">
        <v>4</v>
      </c>
      <c r="AB32" s="63" t="s">
        <v>334</v>
      </c>
      <c r="AC32" s="14" t="s">
        <v>367</v>
      </c>
      <c r="AD32" s="14" t="s">
        <v>148</v>
      </c>
      <c r="AE32" s="14" t="s">
        <v>385</v>
      </c>
      <c r="AF32" s="9"/>
    </row>
    <row r="33" spans="2:32" s="18" customFormat="1" ht="97.5" customHeight="1" x14ac:dyDescent="0.25">
      <c r="B33" s="135"/>
      <c r="C33" s="136"/>
      <c r="D33" s="33" t="s">
        <v>87</v>
      </c>
      <c r="E33" s="33" t="s">
        <v>56</v>
      </c>
      <c r="F33" s="98">
        <v>22</v>
      </c>
      <c r="G33" s="14" t="s">
        <v>91</v>
      </c>
      <c r="H33" s="14" t="s">
        <v>163</v>
      </c>
      <c r="I33" s="13" t="s">
        <v>179</v>
      </c>
      <c r="J33" s="14" t="s">
        <v>149</v>
      </c>
      <c r="K33" s="13" t="s">
        <v>280</v>
      </c>
      <c r="L33" s="74">
        <v>0.6</v>
      </c>
      <c r="M33" s="46">
        <v>0.6</v>
      </c>
      <c r="N33" s="13">
        <v>4</v>
      </c>
      <c r="O33" s="63" t="s">
        <v>334</v>
      </c>
      <c r="P33" s="98">
        <v>22</v>
      </c>
      <c r="Q33" s="14" t="s">
        <v>345</v>
      </c>
      <c r="R33" s="14" t="s">
        <v>344</v>
      </c>
      <c r="S33" s="14"/>
      <c r="T33" s="14" t="s">
        <v>350</v>
      </c>
      <c r="U33" s="15" t="s">
        <v>353</v>
      </c>
      <c r="V33" s="79">
        <f t="shared" si="0"/>
        <v>0.25</v>
      </c>
      <c r="W33" s="79">
        <f t="shared" si="1"/>
        <v>0.15</v>
      </c>
      <c r="X33" s="79">
        <f t="shared" si="2"/>
        <v>0.4</v>
      </c>
      <c r="Y33" s="71">
        <f t="shared" si="3"/>
        <v>0.36</v>
      </c>
      <c r="Z33" s="80">
        <f t="shared" si="4"/>
        <v>0.6</v>
      </c>
      <c r="AA33" s="85">
        <v>4</v>
      </c>
      <c r="AB33" s="63" t="s">
        <v>334</v>
      </c>
      <c r="AC33" s="14" t="s">
        <v>367</v>
      </c>
      <c r="AD33" s="13" t="s">
        <v>92</v>
      </c>
      <c r="AE33" s="14" t="s">
        <v>386</v>
      </c>
      <c r="AF33" s="9"/>
    </row>
    <row r="34" spans="2:32" s="18" customFormat="1" ht="89.25" customHeight="1" x14ac:dyDescent="0.25">
      <c r="B34" s="135"/>
      <c r="C34" s="134" t="s">
        <v>16</v>
      </c>
      <c r="D34" s="33" t="s">
        <v>224</v>
      </c>
      <c r="E34" s="33" t="s">
        <v>7</v>
      </c>
      <c r="F34" s="33">
        <v>23</v>
      </c>
      <c r="G34" s="14" t="s">
        <v>274</v>
      </c>
      <c r="H34" s="13" t="s">
        <v>163</v>
      </c>
      <c r="I34" s="13" t="s">
        <v>273</v>
      </c>
      <c r="J34" s="14" t="s">
        <v>275</v>
      </c>
      <c r="K34" s="13" t="s">
        <v>280</v>
      </c>
      <c r="L34" s="74">
        <v>0.6</v>
      </c>
      <c r="M34" s="46">
        <v>0.6</v>
      </c>
      <c r="N34" s="13">
        <v>4</v>
      </c>
      <c r="O34" s="63" t="s">
        <v>334</v>
      </c>
      <c r="P34" s="33">
        <v>23</v>
      </c>
      <c r="Q34" s="14" t="s">
        <v>346</v>
      </c>
      <c r="R34" s="14" t="s">
        <v>344</v>
      </c>
      <c r="S34" s="14"/>
      <c r="T34" s="14" t="s">
        <v>350</v>
      </c>
      <c r="U34" s="15" t="s">
        <v>354</v>
      </c>
      <c r="V34" s="79">
        <f t="shared" si="0"/>
        <v>0.25</v>
      </c>
      <c r="W34" s="79">
        <f t="shared" si="1"/>
        <v>0.25</v>
      </c>
      <c r="X34" s="79">
        <f t="shared" si="2"/>
        <v>0.5</v>
      </c>
      <c r="Y34" s="71">
        <f t="shared" si="3"/>
        <v>0.3</v>
      </c>
      <c r="Z34" s="80">
        <f t="shared" si="4"/>
        <v>0.6</v>
      </c>
      <c r="AA34" s="85">
        <v>3</v>
      </c>
      <c r="AB34" s="63" t="s">
        <v>334</v>
      </c>
      <c r="AC34" s="14" t="s">
        <v>367</v>
      </c>
      <c r="AD34" s="14" t="s">
        <v>276</v>
      </c>
      <c r="AE34" s="14" t="s">
        <v>387</v>
      </c>
      <c r="AF34" s="9"/>
    </row>
    <row r="35" spans="2:32" s="18" customFormat="1" ht="108.75" customHeight="1" x14ac:dyDescent="0.25">
      <c r="B35" s="135"/>
      <c r="C35" s="135"/>
      <c r="D35" s="33" t="s">
        <v>224</v>
      </c>
      <c r="E35" s="33" t="s">
        <v>7</v>
      </c>
      <c r="F35" s="33">
        <v>24</v>
      </c>
      <c r="G35" s="14" t="s">
        <v>260</v>
      </c>
      <c r="H35" s="39" t="s">
        <v>162</v>
      </c>
      <c r="I35" s="13" t="s">
        <v>258</v>
      </c>
      <c r="J35" s="14" t="s">
        <v>259</v>
      </c>
      <c r="K35" s="39" t="s">
        <v>279</v>
      </c>
      <c r="L35" s="74">
        <v>0.6</v>
      </c>
      <c r="M35" s="46">
        <v>0.6</v>
      </c>
      <c r="N35" s="13">
        <v>4</v>
      </c>
      <c r="O35" s="63" t="s">
        <v>334</v>
      </c>
      <c r="P35" s="33">
        <v>24</v>
      </c>
      <c r="Q35" s="13" t="s">
        <v>261</v>
      </c>
      <c r="R35" s="13"/>
      <c r="S35" s="13" t="s">
        <v>344</v>
      </c>
      <c r="T35" s="13" t="s">
        <v>349</v>
      </c>
      <c r="U35" s="17" t="s">
        <v>353</v>
      </c>
      <c r="V35" s="79">
        <f t="shared" si="0"/>
        <v>0.15</v>
      </c>
      <c r="W35" s="79">
        <f t="shared" si="1"/>
        <v>0.15</v>
      </c>
      <c r="X35" s="79">
        <f t="shared" si="2"/>
        <v>0.3</v>
      </c>
      <c r="Y35" s="71">
        <f t="shared" si="3"/>
        <v>0.6</v>
      </c>
      <c r="Z35" s="80">
        <f t="shared" si="4"/>
        <v>0.42</v>
      </c>
      <c r="AA35" s="85">
        <v>4</v>
      </c>
      <c r="AB35" s="63" t="s">
        <v>334</v>
      </c>
      <c r="AC35" s="13" t="s">
        <v>367</v>
      </c>
      <c r="AD35" s="13" t="s">
        <v>278</v>
      </c>
      <c r="AE35" s="14" t="s">
        <v>387</v>
      </c>
      <c r="AF35" s="9"/>
    </row>
    <row r="36" spans="2:32" s="18" customFormat="1" ht="105" customHeight="1" x14ac:dyDescent="0.25">
      <c r="B36" s="135"/>
      <c r="C36" s="135"/>
      <c r="D36" s="33" t="s">
        <v>61</v>
      </c>
      <c r="E36" s="33" t="s">
        <v>64</v>
      </c>
      <c r="F36" s="98">
        <v>25</v>
      </c>
      <c r="G36" s="13" t="s">
        <v>100</v>
      </c>
      <c r="H36" s="13" t="s">
        <v>163</v>
      </c>
      <c r="I36" s="13" t="s">
        <v>120</v>
      </c>
      <c r="J36" s="13" t="s">
        <v>99</v>
      </c>
      <c r="K36" s="13" t="s">
        <v>281</v>
      </c>
      <c r="L36" s="74">
        <v>0.6</v>
      </c>
      <c r="M36" s="46">
        <v>0.6</v>
      </c>
      <c r="N36" s="13">
        <v>4</v>
      </c>
      <c r="O36" s="63" t="s">
        <v>334</v>
      </c>
      <c r="P36" s="98">
        <v>25</v>
      </c>
      <c r="Q36" s="13" t="s">
        <v>347</v>
      </c>
      <c r="R36" s="13" t="s">
        <v>344</v>
      </c>
      <c r="S36" s="13"/>
      <c r="T36" s="13" t="s">
        <v>350</v>
      </c>
      <c r="U36" s="17" t="s">
        <v>353</v>
      </c>
      <c r="V36" s="79">
        <f t="shared" si="0"/>
        <v>0.25</v>
      </c>
      <c r="W36" s="79">
        <f t="shared" si="1"/>
        <v>0.15</v>
      </c>
      <c r="X36" s="79">
        <f t="shared" si="2"/>
        <v>0.4</v>
      </c>
      <c r="Y36" s="71">
        <f t="shared" si="3"/>
        <v>0.36</v>
      </c>
      <c r="Z36" s="80">
        <f t="shared" si="4"/>
        <v>0.6</v>
      </c>
      <c r="AA36" s="85">
        <v>4</v>
      </c>
      <c r="AB36" s="63" t="s">
        <v>334</v>
      </c>
      <c r="AC36" s="13" t="s">
        <v>367</v>
      </c>
      <c r="AD36" s="13" t="s">
        <v>222</v>
      </c>
      <c r="AE36" s="15" t="s">
        <v>388</v>
      </c>
      <c r="AF36" s="9"/>
    </row>
    <row r="37" spans="2:32" s="18" customFormat="1" ht="111" customHeight="1" x14ac:dyDescent="0.25">
      <c r="B37" s="135"/>
      <c r="C37" s="135"/>
      <c r="D37" s="33" t="s">
        <v>61</v>
      </c>
      <c r="E37" s="33" t="s">
        <v>64</v>
      </c>
      <c r="F37" s="98">
        <v>26</v>
      </c>
      <c r="G37" s="14" t="s">
        <v>177</v>
      </c>
      <c r="H37" s="14" t="s">
        <v>163</v>
      </c>
      <c r="I37" s="13" t="s">
        <v>178</v>
      </c>
      <c r="J37" s="14" t="s">
        <v>181</v>
      </c>
      <c r="K37" s="13" t="s">
        <v>280</v>
      </c>
      <c r="L37" s="74">
        <v>0.6</v>
      </c>
      <c r="M37" s="46">
        <v>0.6</v>
      </c>
      <c r="N37" s="13">
        <v>4</v>
      </c>
      <c r="O37" s="63" t="s">
        <v>334</v>
      </c>
      <c r="P37" s="98">
        <v>26</v>
      </c>
      <c r="Q37" s="14" t="s">
        <v>182</v>
      </c>
      <c r="R37" s="13" t="s">
        <v>344</v>
      </c>
      <c r="S37" s="14"/>
      <c r="T37" s="14" t="s">
        <v>350</v>
      </c>
      <c r="U37" s="15" t="s">
        <v>353</v>
      </c>
      <c r="V37" s="79">
        <f t="shared" si="0"/>
        <v>0.25</v>
      </c>
      <c r="W37" s="79">
        <f t="shared" si="1"/>
        <v>0.15</v>
      </c>
      <c r="X37" s="79">
        <f t="shared" si="2"/>
        <v>0.4</v>
      </c>
      <c r="Y37" s="71">
        <f t="shared" si="3"/>
        <v>0.36</v>
      </c>
      <c r="Z37" s="80">
        <f t="shared" si="4"/>
        <v>0.6</v>
      </c>
      <c r="AA37" s="85">
        <v>4</v>
      </c>
      <c r="AB37" s="63" t="s">
        <v>334</v>
      </c>
      <c r="AC37" s="14" t="s">
        <v>367</v>
      </c>
      <c r="AD37" s="13" t="s">
        <v>183</v>
      </c>
      <c r="AE37" s="14" t="s">
        <v>389</v>
      </c>
      <c r="AF37" s="9"/>
    </row>
    <row r="38" spans="2:32" s="18" customFormat="1" ht="117" customHeight="1" x14ac:dyDescent="0.25">
      <c r="B38" s="135"/>
      <c r="C38" s="135"/>
      <c r="D38" s="33" t="s">
        <v>17</v>
      </c>
      <c r="E38" s="33" t="s">
        <v>57</v>
      </c>
      <c r="F38" s="33">
        <v>27</v>
      </c>
      <c r="G38" s="14" t="s">
        <v>218</v>
      </c>
      <c r="H38" s="13" t="s">
        <v>163</v>
      </c>
      <c r="I38" s="13" t="s">
        <v>219</v>
      </c>
      <c r="J38" s="14" t="s">
        <v>220</v>
      </c>
      <c r="K38" s="13" t="s">
        <v>281</v>
      </c>
      <c r="L38" s="74">
        <v>0.6</v>
      </c>
      <c r="M38" s="46">
        <v>0.6</v>
      </c>
      <c r="N38" s="13">
        <v>4</v>
      </c>
      <c r="O38" s="63" t="s">
        <v>334</v>
      </c>
      <c r="P38" s="33">
        <v>27</v>
      </c>
      <c r="Q38" s="14" t="s">
        <v>348</v>
      </c>
      <c r="R38" s="14" t="s">
        <v>344</v>
      </c>
      <c r="S38" s="14"/>
      <c r="T38" s="14" t="s">
        <v>350</v>
      </c>
      <c r="U38" s="15" t="s">
        <v>354</v>
      </c>
      <c r="V38" s="79">
        <f t="shared" si="0"/>
        <v>0.25</v>
      </c>
      <c r="W38" s="79">
        <f t="shared" si="1"/>
        <v>0.25</v>
      </c>
      <c r="X38" s="79">
        <f t="shared" si="2"/>
        <v>0.5</v>
      </c>
      <c r="Y38" s="71">
        <f t="shared" si="3"/>
        <v>0.3</v>
      </c>
      <c r="Z38" s="80">
        <f t="shared" si="4"/>
        <v>0.6</v>
      </c>
      <c r="AA38" s="85">
        <v>3</v>
      </c>
      <c r="AB38" s="63" t="s">
        <v>334</v>
      </c>
      <c r="AC38" s="14" t="s">
        <v>367</v>
      </c>
      <c r="AD38" s="13" t="s">
        <v>391</v>
      </c>
      <c r="AE38" s="13" t="s">
        <v>390</v>
      </c>
      <c r="AF38" s="9"/>
    </row>
    <row r="39" spans="2:32" s="18" customFormat="1" ht="213.75" customHeight="1" x14ac:dyDescent="0.25">
      <c r="B39" s="135"/>
      <c r="C39" s="135"/>
      <c r="D39" s="33" t="s">
        <v>17</v>
      </c>
      <c r="E39" s="33" t="s">
        <v>57</v>
      </c>
      <c r="F39" s="33">
        <v>28</v>
      </c>
      <c r="G39" s="14" t="s">
        <v>267</v>
      </c>
      <c r="H39" s="13" t="s">
        <v>163</v>
      </c>
      <c r="I39" s="13" t="s">
        <v>225</v>
      </c>
      <c r="J39" s="14" t="s">
        <v>268</v>
      </c>
      <c r="K39" s="13" t="s">
        <v>281</v>
      </c>
      <c r="L39" s="74">
        <v>0.6</v>
      </c>
      <c r="M39" s="46">
        <v>0.6</v>
      </c>
      <c r="N39" s="13">
        <v>4</v>
      </c>
      <c r="O39" s="63" t="s">
        <v>334</v>
      </c>
      <c r="P39" s="33">
        <v>28</v>
      </c>
      <c r="Q39" s="13" t="s">
        <v>269</v>
      </c>
      <c r="R39" s="14" t="s">
        <v>344</v>
      </c>
      <c r="S39" s="13"/>
      <c r="T39" s="13" t="s">
        <v>350</v>
      </c>
      <c r="U39" s="17" t="s">
        <v>354</v>
      </c>
      <c r="V39" s="79">
        <f t="shared" si="0"/>
        <v>0.25</v>
      </c>
      <c r="W39" s="79">
        <f t="shared" si="1"/>
        <v>0.25</v>
      </c>
      <c r="X39" s="79">
        <f t="shared" si="2"/>
        <v>0.5</v>
      </c>
      <c r="Y39" s="71">
        <f t="shared" si="3"/>
        <v>0.3</v>
      </c>
      <c r="Z39" s="80">
        <f t="shared" si="4"/>
        <v>0.6</v>
      </c>
      <c r="AA39" s="85">
        <v>3</v>
      </c>
      <c r="AB39" s="63" t="s">
        <v>334</v>
      </c>
      <c r="AC39" s="13" t="s">
        <v>367</v>
      </c>
      <c r="AD39" s="14" t="s">
        <v>270</v>
      </c>
      <c r="AE39" s="13" t="s">
        <v>392</v>
      </c>
      <c r="AF39" s="9"/>
    </row>
    <row r="40" spans="2:32" s="18" customFormat="1" ht="118.5" customHeight="1" x14ac:dyDescent="0.25">
      <c r="B40" s="135"/>
      <c r="C40" s="136"/>
      <c r="D40" s="33" t="s">
        <v>17</v>
      </c>
      <c r="E40" s="33" t="s">
        <v>57</v>
      </c>
      <c r="F40" s="33">
        <v>29</v>
      </c>
      <c r="G40" s="14" t="s">
        <v>263</v>
      </c>
      <c r="H40" s="13" t="s">
        <v>163</v>
      </c>
      <c r="I40" s="13" t="s">
        <v>262</v>
      </c>
      <c r="J40" s="14" t="s">
        <v>264</v>
      </c>
      <c r="K40" s="13" t="s">
        <v>281</v>
      </c>
      <c r="L40" s="74">
        <v>0.6</v>
      </c>
      <c r="M40" s="46">
        <v>0.6</v>
      </c>
      <c r="N40" s="13">
        <v>4</v>
      </c>
      <c r="O40" s="63" t="s">
        <v>334</v>
      </c>
      <c r="P40" s="33">
        <v>29</v>
      </c>
      <c r="Q40" s="13" t="s">
        <v>265</v>
      </c>
      <c r="R40" s="13" t="s">
        <v>344</v>
      </c>
      <c r="S40" s="13"/>
      <c r="T40" s="13" t="s">
        <v>350</v>
      </c>
      <c r="U40" s="17" t="s">
        <v>353</v>
      </c>
      <c r="V40" s="79">
        <f t="shared" si="0"/>
        <v>0.25</v>
      </c>
      <c r="W40" s="79">
        <f t="shared" si="1"/>
        <v>0.15</v>
      </c>
      <c r="X40" s="79">
        <f t="shared" si="2"/>
        <v>0.4</v>
      </c>
      <c r="Y40" s="71">
        <f t="shared" si="3"/>
        <v>0.36</v>
      </c>
      <c r="Z40" s="80">
        <f t="shared" si="4"/>
        <v>0.6</v>
      </c>
      <c r="AA40" s="85">
        <v>4</v>
      </c>
      <c r="AB40" s="63" t="s">
        <v>334</v>
      </c>
      <c r="AC40" s="13" t="s">
        <v>367</v>
      </c>
      <c r="AD40" s="14" t="s">
        <v>266</v>
      </c>
      <c r="AE40" s="13" t="s">
        <v>393</v>
      </c>
      <c r="AF40" s="9"/>
    </row>
    <row r="41" spans="2:32" s="18" customFormat="1" ht="107.25" customHeight="1" x14ac:dyDescent="0.25">
      <c r="B41" s="135"/>
      <c r="C41" s="134" t="s">
        <v>18</v>
      </c>
      <c r="D41" s="33" t="s">
        <v>167</v>
      </c>
      <c r="E41" s="33" t="s">
        <v>56</v>
      </c>
      <c r="F41" s="98">
        <v>30</v>
      </c>
      <c r="G41" s="14" t="s">
        <v>168</v>
      </c>
      <c r="H41" s="38" t="s">
        <v>162</v>
      </c>
      <c r="I41" s="13" t="s">
        <v>170</v>
      </c>
      <c r="J41" s="14" t="s">
        <v>169</v>
      </c>
      <c r="K41" s="39" t="s">
        <v>279</v>
      </c>
      <c r="L41" s="74">
        <v>0.6</v>
      </c>
      <c r="M41" s="46">
        <v>0.6</v>
      </c>
      <c r="N41" s="13">
        <v>4</v>
      </c>
      <c r="O41" s="63" t="s">
        <v>334</v>
      </c>
      <c r="P41" s="98">
        <v>30</v>
      </c>
      <c r="Q41" s="14" t="s">
        <v>171</v>
      </c>
      <c r="R41" s="14" t="s">
        <v>344</v>
      </c>
      <c r="S41" s="14"/>
      <c r="T41" s="14" t="s">
        <v>350</v>
      </c>
      <c r="U41" s="15" t="s">
        <v>353</v>
      </c>
      <c r="V41" s="79">
        <f t="shared" si="0"/>
        <v>0.25</v>
      </c>
      <c r="W41" s="79">
        <f t="shared" si="1"/>
        <v>0.15</v>
      </c>
      <c r="X41" s="79">
        <f t="shared" si="2"/>
        <v>0.4</v>
      </c>
      <c r="Y41" s="71">
        <f t="shared" si="3"/>
        <v>0.36</v>
      </c>
      <c r="Z41" s="80">
        <f t="shared" si="4"/>
        <v>0.6</v>
      </c>
      <c r="AA41" s="85">
        <v>4</v>
      </c>
      <c r="AB41" s="63" t="s">
        <v>334</v>
      </c>
      <c r="AC41" s="14" t="s">
        <v>367</v>
      </c>
      <c r="AD41" s="14" t="s">
        <v>172</v>
      </c>
      <c r="AE41" s="13" t="s">
        <v>394</v>
      </c>
      <c r="AF41" s="9"/>
    </row>
    <row r="42" spans="2:32" s="18" customFormat="1" ht="111" customHeight="1" x14ac:dyDescent="0.25">
      <c r="B42" s="135"/>
      <c r="C42" s="135"/>
      <c r="D42" s="33" t="s">
        <v>167</v>
      </c>
      <c r="E42" s="33" t="s">
        <v>56</v>
      </c>
      <c r="F42" s="98">
        <v>31</v>
      </c>
      <c r="G42" s="14" t="s">
        <v>85</v>
      </c>
      <c r="H42" s="14" t="s">
        <v>163</v>
      </c>
      <c r="I42" s="13" t="s">
        <v>84</v>
      </c>
      <c r="J42" s="14" t="s">
        <v>86</v>
      </c>
      <c r="K42" s="13" t="s">
        <v>31</v>
      </c>
      <c r="L42" s="46">
        <v>0.4</v>
      </c>
      <c r="M42" s="46">
        <v>0.8</v>
      </c>
      <c r="N42" s="13">
        <v>6</v>
      </c>
      <c r="O42" s="49" t="s">
        <v>312</v>
      </c>
      <c r="P42" s="98">
        <v>31</v>
      </c>
      <c r="Q42" s="14" t="s">
        <v>174</v>
      </c>
      <c r="R42" s="14"/>
      <c r="S42" s="14" t="s">
        <v>344</v>
      </c>
      <c r="T42" s="14" t="s">
        <v>351</v>
      </c>
      <c r="U42" s="15" t="s">
        <v>353</v>
      </c>
      <c r="V42" s="79">
        <f t="shared" si="0"/>
        <v>0.1</v>
      </c>
      <c r="W42" s="79">
        <f t="shared" si="1"/>
        <v>0.15</v>
      </c>
      <c r="X42" s="79">
        <f t="shared" si="2"/>
        <v>0.25</v>
      </c>
      <c r="Y42" s="71">
        <f t="shared" si="3"/>
        <v>0.4</v>
      </c>
      <c r="Z42" s="80">
        <f t="shared" si="4"/>
        <v>0.60000000000000009</v>
      </c>
      <c r="AA42" s="85">
        <v>4</v>
      </c>
      <c r="AB42" s="63" t="s">
        <v>334</v>
      </c>
      <c r="AC42" s="14" t="s">
        <v>368</v>
      </c>
      <c r="AD42" s="14" t="s">
        <v>175</v>
      </c>
      <c r="AE42" s="14" t="s">
        <v>395</v>
      </c>
      <c r="AF42" s="9"/>
    </row>
    <row r="43" spans="2:32" s="18" customFormat="1" ht="167.25" customHeight="1" x14ac:dyDescent="0.25">
      <c r="B43" s="135"/>
      <c r="C43" s="136"/>
      <c r="D43" s="33" t="s">
        <v>189</v>
      </c>
      <c r="E43" s="33" t="s">
        <v>56</v>
      </c>
      <c r="F43" s="98">
        <v>32</v>
      </c>
      <c r="G43" s="14" t="s">
        <v>185</v>
      </c>
      <c r="H43" s="38" t="s">
        <v>162</v>
      </c>
      <c r="I43" s="13" t="s">
        <v>186</v>
      </c>
      <c r="J43" s="14" t="s">
        <v>83</v>
      </c>
      <c r="K43" s="39" t="s">
        <v>279</v>
      </c>
      <c r="L43" s="74">
        <v>0.6</v>
      </c>
      <c r="M43" s="74">
        <v>0.6</v>
      </c>
      <c r="N43" s="13">
        <v>4</v>
      </c>
      <c r="O43" s="63" t="s">
        <v>334</v>
      </c>
      <c r="P43" s="98">
        <v>32</v>
      </c>
      <c r="Q43" s="14" t="s">
        <v>188</v>
      </c>
      <c r="R43" s="14" t="s">
        <v>344</v>
      </c>
      <c r="S43" s="14"/>
      <c r="T43" s="14" t="s">
        <v>350</v>
      </c>
      <c r="U43" s="15" t="s">
        <v>353</v>
      </c>
      <c r="V43" s="79">
        <f t="shared" si="0"/>
        <v>0.25</v>
      </c>
      <c r="W43" s="79">
        <f t="shared" si="1"/>
        <v>0.15</v>
      </c>
      <c r="X43" s="79">
        <f t="shared" si="2"/>
        <v>0.4</v>
      </c>
      <c r="Y43" s="71">
        <f t="shared" si="3"/>
        <v>0.36</v>
      </c>
      <c r="Z43" s="80">
        <f t="shared" si="4"/>
        <v>0.6</v>
      </c>
      <c r="AA43" s="85">
        <v>4</v>
      </c>
      <c r="AB43" s="63" t="s">
        <v>334</v>
      </c>
      <c r="AC43" s="14" t="s">
        <v>367</v>
      </c>
      <c r="AD43" s="14" t="s">
        <v>187</v>
      </c>
      <c r="AE43" s="14" t="s">
        <v>396</v>
      </c>
      <c r="AF43" s="9"/>
    </row>
    <row r="44" spans="2:32" s="18" customFormat="1" ht="150" customHeight="1" x14ac:dyDescent="0.25">
      <c r="B44" s="135"/>
      <c r="C44" s="134" t="s">
        <v>4</v>
      </c>
      <c r="D44" s="33" t="s">
        <v>19</v>
      </c>
      <c r="E44" s="33" t="s">
        <v>56</v>
      </c>
      <c r="F44" s="33">
        <v>33</v>
      </c>
      <c r="G44" s="13" t="s">
        <v>75</v>
      </c>
      <c r="H44" s="13" t="s">
        <v>163</v>
      </c>
      <c r="I44" s="13" t="s">
        <v>150</v>
      </c>
      <c r="J44" s="14" t="s">
        <v>151</v>
      </c>
      <c r="K44" s="13" t="s">
        <v>280</v>
      </c>
      <c r="L44" s="46">
        <v>0.6</v>
      </c>
      <c r="M44" s="46">
        <v>0.4</v>
      </c>
      <c r="N44" s="13">
        <v>4</v>
      </c>
      <c r="O44" s="63" t="s">
        <v>334</v>
      </c>
      <c r="P44" s="33">
        <v>33</v>
      </c>
      <c r="Q44" s="21" t="s">
        <v>154</v>
      </c>
      <c r="R44" s="21" t="s">
        <v>344</v>
      </c>
      <c r="S44" s="21"/>
      <c r="T44" s="21" t="s">
        <v>350</v>
      </c>
      <c r="U44" s="81" t="s">
        <v>353</v>
      </c>
      <c r="V44" s="79">
        <f t="shared" si="0"/>
        <v>0.25</v>
      </c>
      <c r="W44" s="79">
        <f t="shared" si="1"/>
        <v>0.15</v>
      </c>
      <c r="X44" s="79">
        <f t="shared" si="2"/>
        <v>0.4</v>
      </c>
      <c r="Y44" s="71">
        <f t="shared" si="3"/>
        <v>0.36</v>
      </c>
      <c r="Z44" s="80">
        <f t="shared" si="4"/>
        <v>0.4</v>
      </c>
      <c r="AA44" s="85">
        <v>3</v>
      </c>
      <c r="AB44" s="63" t="s">
        <v>334</v>
      </c>
      <c r="AC44" s="21" t="s">
        <v>367</v>
      </c>
      <c r="AD44" s="21" t="s">
        <v>152</v>
      </c>
      <c r="AE44" s="14" t="s">
        <v>397</v>
      </c>
      <c r="AF44" s="9"/>
    </row>
    <row r="45" spans="2:32" s="18" customFormat="1" ht="148.5" customHeight="1" x14ac:dyDescent="0.25">
      <c r="B45" s="135"/>
      <c r="C45" s="135"/>
      <c r="D45" s="33" t="s">
        <v>20</v>
      </c>
      <c r="E45" s="33" t="s">
        <v>56</v>
      </c>
      <c r="F45" s="33">
        <v>34</v>
      </c>
      <c r="G45" s="13" t="s">
        <v>190</v>
      </c>
      <c r="H45" s="39" t="s">
        <v>162</v>
      </c>
      <c r="I45" s="13" t="s">
        <v>193</v>
      </c>
      <c r="J45" s="14" t="s">
        <v>191</v>
      </c>
      <c r="K45" s="39" t="s">
        <v>279</v>
      </c>
      <c r="L45" s="74">
        <v>0.6</v>
      </c>
      <c r="M45" s="74">
        <v>0.6</v>
      </c>
      <c r="N45" s="13">
        <v>4</v>
      </c>
      <c r="O45" s="63" t="s">
        <v>334</v>
      </c>
      <c r="P45" s="33">
        <v>34</v>
      </c>
      <c r="Q45" s="14" t="s">
        <v>194</v>
      </c>
      <c r="R45" s="14" t="s">
        <v>344</v>
      </c>
      <c r="S45" s="14"/>
      <c r="T45" s="14" t="s">
        <v>350</v>
      </c>
      <c r="U45" s="15" t="s">
        <v>353</v>
      </c>
      <c r="V45" s="79">
        <f t="shared" si="0"/>
        <v>0.25</v>
      </c>
      <c r="W45" s="79">
        <f t="shared" si="1"/>
        <v>0.15</v>
      </c>
      <c r="X45" s="79">
        <f t="shared" si="2"/>
        <v>0.4</v>
      </c>
      <c r="Y45" s="71">
        <f t="shared" si="3"/>
        <v>0.36</v>
      </c>
      <c r="Z45" s="80">
        <f t="shared" si="4"/>
        <v>0.6</v>
      </c>
      <c r="AA45" s="85">
        <v>4</v>
      </c>
      <c r="AB45" s="63" t="s">
        <v>334</v>
      </c>
      <c r="AC45" s="14" t="s">
        <v>367</v>
      </c>
      <c r="AD45" s="14" t="s">
        <v>192</v>
      </c>
      <c r="AE45" s="14" t="s">
        <v>398</v>
      </c>
    </row>
    <row r="46" spans="2:32" s="18" customFormat="1" ht="90" customHeight="1" x14ac:dyDescent="0.25">
      <c r="B46" s="135"/>
      <c r="C46" s="135"/>
      <c r="D46" s="33" t="s">
        <v>21</v>
      </c>
      <c r="E46" s="33" t="s">
        <v>56</v>
      </c>
      <c r="F46" s="33">
        <v>35</v>
      </c>
      <c r="G46" s="13" t="s">
        <v>195</v>
      </c>
      <c r="H46" s="39" t="s">
        <v>162</v>
      </c>
      <c r="I46" s="13" t="s">
        <v>196</v>
      </c>
      <c r="J46" s="14" t="s">
        <v>197</v>
      </c>
      <c r="K46" s="39" t="s">
        <v>279</v>
      </c>
      <c r="L46" s="74">
        <v>0.6</v>
      </c>
      <c r="M46" s="46">
        <v>0.4</v>
      </c>
      <c r="N46" s="13">
        <v>4</v>
      </c>
      <c r="O46" s="63" t="s">
        <v>334</v>
      </c>
      <c r="P46" s="33">
        <v>35</v>
      </c>
      <c r="Q46" s="13" t="s">
        <v>98</v>
      </c>
      <c r="R46" s="13"/>
      <c r="S46" s="13" t="s">
        <v>344</v>
      </c>
      <c r="T46" s="13" t="s">
        <v>349</v>
      </c>
      <c r="U46" s="17" t="s">
        <v>353</v>
      </c>
      <c r="V46" s="79">
        <f t="shared" si="0"/>
        <v>0.15</v>
      </c>
      <c r="W46" s="79">
        <f t="shared" si="1"/>
        <v>0.15</v>
      </c>
      <c r="X46" s="79">
        <f t="shared" si="2"/>
        <v>0.3</v>
      </c>
      <c r="Y46" s="71">
        <f t="shared" si="3"/>
        <v>0.6</v>
      </c>
      <c r="Z46" s="80">
        <f t="shared" si="4"/>
        <v>0.28000000000000003</v>
      </c>
      <c r="AA46" s="85">
        <v>3</v>
      </c>
      <c r="AB46" s="63" t="s">
        <v>334</v>
      </c>
      <c r="AC46" s="13" t="s">
        <v>367</v>
      </c>
      <c r="AD46" s="13" t="s">
        <v>198</v>
      </c>
      <c r="AE46" s="13" t="s">
        <v>399</v>
      </c>
    </row>
    <row r="47" spans="2:32" s="18" customFormat="1" ht="116.25" customHeight="1" x14ac:dyDescent="0.25">
      <c r="B47" s="135"/>
      <c r="C47" s="135"/>
      <c r="D47" s="33" t="s">
        <v>21</v>
      </c>
      <c r="E47" s="33" t="s">
        <v>56</v>
      </c>
      <c r="F47" s="33">
        <v>36</v>
      </c>
      <c r="G47" s="13" t="s">
        <v>79</v>
      </c>
      <c r="H47" s="13" t="s">
        <v>163</v>
      </c>
      <c r="I47" s="13" t="s">
        <v>200</v>
      </c>
      <c r="J47" s="14" t="s">
        <v>201</v>
      </c>
      <c r="K47" s="13" t="s">
        <v>280</v>
      </c>
      <c r="L47" s="74">
        <v>0.6</v>
      </c>
      <c r="M47" s="46">
        <v>0.4</v>
      </c>
      <c r="N47" s="13">
        <v>4</v>
      </c>
      <c r="O47" s="63" t="s">
        <v>334</v>
      </c>
      <c r="P47" s="33">
        <v>36</v>
      </c>
      <c r="Q47" s="14" t="s">
        <v>202</v>
      </c>
      <c r="R47" s="14"/>
      <c r="S47" s="13" t="s">
        <v>344</v>
      </c>
      <c r="T47" s="13" t="s">
        <v>349</v>
      </c>
      <c r="U47" s="17" t="s">
        <v>353</v>
      </c>
      <c r="V47" s="79">
        <f t="shared" si="0"/>
        <v>0.15</v>
      </c>
      <c r="W47" s="79">
        <f t="shared" si="1"/>
        <v>0.15</v>
      </c>
      <c r="X47" s="79">
        <f t="shared" si="2"/>
        <v>0.3</v>
      </c>
      <c r="Y47" s="71">
        <f t="shared" si="3"/>
        <v>0.6</v>
      </c>
      <c r="Z47" s="80">
        <f t="shared" si="4"/>
        <v>0.28000000000000003</v>
      </c>
      <c r="AA47" s="85">
        <v>3</v>
      </c>
      <c r="AB47" s="63" t="s">
        <v>334</v>
      </c>
      <c r="AC47" s="14" t="s">
        <v>367</v>
      </c>
      <c r="AD47" s="13" t="s">
        <v>80</v>
      </c>
      <c r="AE47" s="13" t="s">
        <v>399</v>
      </c>
    </row>
    <row r="48" spans="2:32" s="18" customFormat="1" ht="112.5" customHeight="1" x14ac:dyDescent="0.25">
      <c r="B48" s="135"/>
      <c r="C48" s="135"/>
      <c r="D48" s="33" t="s">
        <v>22</v>
      </c>
      <c r="E48" s="33" t="s">
        <v>56</v>
      </c>
      <c r="F48" s="33">
        <v>37</v>
      </c>
      <c r="G48" s="13" t="s">
        <v>203</v>
      </c>
      <c r="H48" s="39" t="s">
        <v>162</v>
      </c>
      <c r="I48" s="13" t="s">
        <v>121</v>
      </c>
      <c r="J48" s="14" t="s">
        <v>78</v>
      </c>
      <c r="K48" s="39" t="s">
        <v>279</v>
      </c>
      <c r="L48" s="74">
        <v>0.6</v>
      </c>
      <c r="M48" s="74">
        <v>0.6</v>
      </c>
      <c r="N48" s="13">
        <v>4</v>
      </c>
      <c r="O48" s="63" t="s">
        <v>334</v>
      </c>
      <c r="P48" s="33">
        <v>37</v>
      </c>
      <c r="Q48" s="13" t="s">
        <v>204</v>
      </c>
      <c r="R48" s="13" t="s">
        <v>344</v>
      </c>
      <c r="S48" s="13"/>
      <c r="T48" s="13" t="s">
        <v>350</v>
      </c>
      <c r="U48" s="17" t="s">
        <v>353</v>
      </c>
      <c r="V48" s="79">
        <f t="shared" si="0"/>
        <v>0.25</v>
      </c>
      <c r="W48" s="79">
        <f t="shared" si="1"/>
        <v>0.15</v>
      </c>
      <c r="X48" s="79">
        <f t="shared" si="2"/>
        <v>0.4</v>
      </c>
      <c r="Y48" s="71">
        <f t="shared" si="3"/>
        <v>0.36</v>
      </c>
      <c r="Z48" s="80">
        <f t="shared" si="4"/>
        <v>0.6</v>
      </c>
      <c r="AA48" s="85">
        <v>4</v>
      </c>
      <c r="AB48" s="63" t="s">
        <v>334</v>
      </c>
      <c r="AC48" s="13" t="s">
        <v>367</v>
      </c>
      <c r="AD48" s="13" t="s">
        <v>205</v>
      </c>
      <c r="AE48" s="13" t="s">
        <v>400</v>
      </c>
    </row>
    <row r="49" spans="2:31" s="18" customFormat="1" ht="250.5" customHeight="1" x14ac:dyDescent="0.25">
      <c r="B49" s="136"/>
      <c r="C49" s="136"/>
      <c r="D49" s="33" t="s">
        <v>95</v>
      </c>
      <c r="E49" s="33" t="s">
        <v>96</v>
      </c>
      <c r="F49" s="33">
        <v>38</v>
      </c>
      <c r="G49" s="13" t="s">
        <v>272</v>
      </c>
      <c r="H49" s="13" t="s">
        <v>163</v>
      </c>
      <c r="I49" s="13" t="s">
        <v>122</v>
      </c>
      <c r="J49" s="14" t="s">
        <v>206</v>
      </c>
      <c r="K49" s="13" t="s">
        <v>280</v>
      </c>
      <c r="L49" s="46">
        <v>0.4</v>
      </c>
      <c r="M49" s="46">
        <v>0.4</v>
      </c>
      <c r="N49" s="13">
        <v>3</v>
      </c>
      <c r="O49" s="63" t="s">
        <v>334</v>
      </c>
      <c r="P49" s="33">
        <v>38</v>
      </c>
      <c r="Q49" s="14" t="s">
        <v>207</v>
      </c>
      <c r="R49" s="14"/>
      <c r="S49" s="14" t="s">
        <v>344</v>
      </c>
      <c r="T49" s="14" t="s">
        <v>349</v>
      </c>
      <c r="U49" s="15" t="s">
        <v>353</v>
      </c>
      <c r="V49" s="79">
        <f t="shared" si="0"/>
        <v>0.15</v>
      </c>
      <c r="W49" s="79">
        <f t="shared" si="1"/>
        <v>0.15</v>
      </c>
      <c r="X49" s="79">
        <f t="shared" si="2"/>
        <v>0.3</v>
      </c>
      <c r="Y49" s="71">
        <f t="shared" si="3"/>
        <v>0.4</v>
      </c>
      <c r="Z49" s="80">
        <f t="shared" si="4"/>
        <v>0.28000000000000003</v>
      </c>
      <c r="AA49" s="85">
        <v>2</v>
      </c>
      <c r="AB49" s="60" t="s">
        <v>310</v>
      </c>
      <c r="AC49" s="14" t="s">
        <v>367</v>
      </c>
      <c r="AD49" s="13" t="s">
        <v>208</v>
      </c>
      <c r="AE49" s="14" t="s">
        <v>401</v>
      </c>
    </row>
    <row r="50" spans="2:31" s="18" customFormat="1" ht="119.25" customHeight="1" x14ac:dyDescent="0.25">
      <c r="B50" s="125" t="s">
        <v>23</v>
      </c>
      <c r="C50" s="125" t="s">
        <v>24</v>
      </c>
      <c r="D50" s="34" t="s">
        <v>25</v>
      </c>
      <c r="E50" s="34" t="s">
        <v>58</v>
      </c>
      <c r="F50" s="34">
        <v>39</v>
      </c>
      <c r="G50" s="13" t="s">
        <v>158</v>
      </c>
      <c r="H50" s="13" t="s">
        <v>163</v>
      </c>
      <c r="I50" s="13" t="s">
        <v>123</v>
      </c>
      <c r="J50" s="14" t="s">
        <v>156</v>
      </c>
      <c r="K50" s="13" t="s">
        <v>280</v>
      </c>
      <c r="L50" s="46">
        <v>0.4</v>
      </c>
      <c r="M50" s="46">
        <v>0.4</v>
      </c>
      <c r="N50" s="13">
        <v>3</v>
      </c>
      <c r="O50" s="63" t="s">
        <v>334</v>
      </c>
      <c r="P50" s="34">
        <v>39</v>
      </c>
      <c r="Q50" s="13" t="s">
        <v>157</v>
      </c>
      <c r="R50" s="13" t="s">
        <v>344</v>
      </c>
      <c r="S50" s="13"/>
      <c r="T50" s="13" t="s">
        <v>350</v>
      </c>
      <c r="U50" s="17" t="s">
        <v>353</v>
      </c>
      <c r="V50" s="79">
        <f t="shared" si="0"/>
        <v>0.25</v>
      </c>
      <c r="W50" s="79">
        <f t="shared" si="1"/>
        <v>0.15</v>
      </c>
      <c r="X50" s="79">
        <f t="shared" si="2"/>
        <v>0.4</v>
      </c>
      <c r="Y50" s="71">
        <f t="shared" si="3"/>
        <v>0.24</v>
      </c>
      <c r="Z50" s="80">
        <f t="shared" si="4"/>
        <v>0.4</v>
      </c>
      <c r="AA50" s="85">
        <v>2</v>
      </c>
      <c r="AB50" s="60" t="s">
        <v>310</v>
      </c>
      <c r="AC50" s="13" t="s">
        <v>367</v>
      </c>
      <c r="AD50" s="13" t="s">
        <v>157</v>
      </c>
      <c r="AE50" s="13" t="s">
        <v>402</v>
      </c>
    </row>
    <row r="51" spans="2:31" s="18" customFormat="1" ht="119.25" customHeight="1" x14ac:dyDescent="0.25">
      <c r="B51" s="126"/>
      <c r="C51" s="126"/>
      <c r="D51" s="34" t="s">
        <v>25</v>
      </c>
      <c r="E51" s="34" t="s">
        <v>58</v>
      </c>
      <c r="F51" s="34">
        <v>40</v>
      </c>
      <c r="G51" s="13" t="s">
        <v>74</v>
      </c>
      <c r="H51" s="13" t="s">
        <v>163</v>
      </c>
      <c r="I51" s="12" t="s">
        <v>155</v>
      </c>
      <c r="J51" s="14" t="s">
        <v>156</v>
      </c>
      <c r="K51" s="13" t="s">
        <v>280</v>
      </c>
      <c r="L51" s="46">
        <v>0.4</v>
      </c>
      <c r="M51" s="46">
        <v>0.4</v>
      </c>
      <c r="N51" s="13">
        <v>3</v>
      </c>
      <c r="O51" s="63" t="s">
        <v>334</v>
      </c>
      <c r="P51" s="34">
        <v>40</v>
      </c>
      <c r="Q51" s="13" t="s">
        <v>157</v>
      </c>
      <c r="R51" s="13" t="s">
        <v>344</v>
      </c>
      <c r="S51" s="13"/>
      <c r="T51" s="13" t="s">
        <v>350</v>
      </c>
      <c r="U51" s="17" t="s">
        <v>353</v>
      </c>
      <c r="V51" s="79">
        <f t="shared" si="0"/>
        <v>0.25</v>
      </c>
      <c r="W51" s="79">
        <f t="shared" si="1"/>
        <v>0.15</v>
      </c>
      <c r="X51" s="79">
        <f t="shared" si="2"/>
        <v>0.4</v>
      </c>
      <c r="Y51" s="71">
        <f t="shared" si="3"/>
        <v>0.24</v>
      </c>
      <c r="Z51" s="80">
        <f t="shared" si="4"/>
        <v>0.4</v>
      </c>
      <c r="AA51" s="85">
        <v>2</v>
      </c>
      <c r="AB51" s="60" t="s">
        <v>310</v>
      </c>
      <c r="AC51" s="13" t="s">
        <v>367</v>
      </c>
      <c r="AD51" s="13" t="s">
        <v>157</v>
      </c>
      <c r="AE51" s="13" t="s">
        <v>157</v>
      </c>
    </row>
    <row r="52" spans="2:31" s="18" customFormat="1" ht="144.75" customHeight="1" x14ac:dyDescent="0.25">
      <c r="B52" s="127"/>
      <c r="C52" s="127"/>
      <c r="D52" s="34" t="s">
        <v>25</v>
      </c>
      <c r="E52" s="34" t="s">
        <v>58</v>
      </c>
      <c r="F52" s="34">
        <v>41</v>
      </c>
      <c r="G52" s="13" t="s">
        <v>159</v>
      </c>
      <c r="H52" s="13" t="s">
        <v>163</v>
      </c>
      <c r="I52" s="12" t="s">
        <v>124</v>
      </c>
      <c r="J52" s="14" t="s">
        <v>160</v>
      </c>
      <c r="K52" s="13" t="s">
        <v>280</v>
      </c>
      <c r="L52" s="46">
        <v>0.4</v>
      </c>
      <c r="M52" s="46">
        <v>0.6</v>
      </c>
      <c r="N52" s="13">
        <v>4</v>
      </c>
      <c r="O52" s="63" t="s">
        <v>334</v>
      </c>
      <c r="P52" s="34">
        <v>41</v>
      </c>
      <c r="Q52" s="13" t="s">
        <v>157</v>
      </c>
      <c r="R52" s="13" t="s">
        <v>344</v>
      </c>
      <c r="S52" s="13"/>
      <c r="T52" s="13" t="s">
        <v>350</v>
      </c>
      <c r="U52" s="17" t="s">
        <v>353</v>
      </c>
      <c r="V52" s="79">
        <f t="shared" si="0"/>
        <v>0.25</v>
      </c>
      <c r="W52" s="79">
        <f t="shared" si="1"/>
        <v>0.15</v>
      </c>
      <c r="X52" s="79">
        <f t="shared" si="2"/>
        <v>0.4</v>
      </c>
      <c r="Y52" s="71">
        <f t="shared" si="3"/>
        <v>0.24</v>
      </c>
      <c r="Z52" s="80">
        <f t="shared" si="4"/>
        <v>0.6</v>
      </c>
      <c r="AA52" s="85">
        <v>3</v>
      </c>
      <c r="AB52" s="63" t="s">
        <v>334</v>
      </c>
      <c r="AC52" s="13" t="s">
        <v>367</v>
      </c>
      <c r="AD52" s="13" t="s">
        <v>157</v>
      </c>
      <c r="AE52" s="13" t="s">
        <v>402</v>
      </c>
    </row>
    <row r="53" spans="2:31" s="18" customFormat="1" x14ac:dyDescent="0.25">
      <c r="B53" s="8"/>
      <c r="C53" s="8"/>
      <c r="D53" s="10"/>
      <c r="E53" s="10"/>
      <c r="F53" s="10"/>
      <c r="L53" s="47"/>
      <c r="M53" s="47"/>
      <c r="V53" s="47"/>
      <c r="W53" s="47"/>
      <c r="X53" s="47"/>
      <c r="Y53" s="47"/>
      <c r="Z53" s="47"/>
      <c r="AA53" s="86"/>
    </row>
    <row r="54" spans="2:31" s="18" customFormat="1" x14ac:dyDescent="0.25">
      <c r="B54" s="8"/>
      <c r="C54" s="8"/>
      <c r="D54" s="10"/>
      <c r="E54" s="10"/>
      <c r="F54" s="10"/>
      <c r="L54" s="47"/>
      <c r="M54" s="47"/>
      <c r="V54" s="47"/>
      <c r="W54" s="47"/>
      <c r="X54" s="47"/>
      <c r="Y54" s="47"/>
      <c r="Z54" s="47"/>
      <c r="AA54" s="86"/>
    </row>
    <row r="55" spans="2:31" s="18" customFormat="1" x14ac:dyDescent="0.25">
      <c r="B55" s="8"/>
      <c r="C55" s="8"/>
      <c r="D55" s="10"/>
      <c r="E55" s="10"/>
      <c r="F55" s="10"/>
      <c r="L55" s="47"/>
      <c r="M55" s="47"/>
      <c r="V55" s="47"/>
      <c r="W55" s="47"/>
      <c r="X55" s="47"/>
      <c r="Y55" s="47"/>
      <c r="Z55" s="47"/>
      <c r="AA55" s="86"/>
    </row>
  </sheetData>
  <autoFilter ref="A11:AE55" xr:uid="{00000000-0009-0000-0000-000006000000}"/>
  <mergeCells count="21">
    <mergeCell ref="B50:B52"/>
    <mergeCell ref="C50:C52"/>
    <mergeCell ref="B11:C11"/>
    <mergeCell ref="B12:B22"/>
    <mergeCell ref="C12:C13"/>
    <mergeCell ref="C14:C15"/>
    <mergeCell ref="C16:C22"/>
    <mergeCell ref="B23:B30"/>
    <mergeCell ref="C23:C30"/>
    <mergeCell ref="B31:B49"/>
    <mergeCell ref="C31:C33"/>
    <mergeCell ref="C34:C40"/>
    <mergeCell ref="C41:C43"/>
    <mergeCell ref="C44:C49"/>
    <mergeCell ref="B3:AE3"/>
    <mergeCell ref="L7:O8"/>
    <mergeCell ref="R7:X7"/>
    <mergeCell ref="Y7:AB8"/>
    <mergeCell ref="R8:S8"/>
    <mergeCell ref="T8:U8"/>
    <mergeCell ref="V8:X8"/>
  </mergeCells>
  <pageMargins left="0.7" right="0.7" top="0.75" bottom="0.75" header="0.3" footer="0.3"/>
  <pageSetup scale="10" orientation="portrait" r:id="rId1"/>
  <colBreaks count="1" manualBreakCount="1">
    <brk id="31" min="2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F50"/>
  <sheetViews>
    <sheetView showGridLines="0" topLeftCell="K1" zoomScale="60" zoomScaleNormal="60" workbookViewId="0">
      <pane ySplit="6" topLeftCell="A7" activePane="bottomLeft" state="frozen"/>
      <selection pane="bottomLeft" activeCell="L1" sqref="L1:N1048576"/>
    </sheetView>
  </sheetViews>
  <sheetFormatPr baseColWidth="10" defaultRowHeight="21" x14ac:dyDescent="0.25"/>
  <cols>
    <col min="1" max="1" width="4.7109375" style="9" bestFit="1" customWidth="1"/>
    <col min="2" max="2" width="12.28515625" style="8" customWidth="1"/>
    <col min="3" max="3" width="22.28515625" style="10" customWidth="1"/>
    <col min="4" max="4" width="26.140625" style="10" customWidth="1"/>
    <col min="5" max="5" width="22.28515625" style="10" customWidth="1"/>
    <col min="6" max="6" width="7" style="10" customWidth="1"/>
    <col min="7" max="7" width="51.140625" style="18" customWidth="1"/>
    <col min="8" max="8" width="19.7109375" style="18" customWidth="1"/>
    <col min="9" max="9" width="85.140625" style="18" bestFit="1" customWidth="1"/>
    <col min="10" max="10" width="84.85546875" style="18" bestFit="1" customWidth="1"/>
    <col min="11" max="11" width="61.28515625" style="18" bestFit="1" customWidth="1"/>
    <col min="12" max="12" width="44.140625" style="48" bestFit="1" customWidth="1"/>
    <col min="13" max="13" width="36.85546875" style="48" bestFit="1" customWidth="1"/>
    <col min="14" max="14" width="27.5703125" style="18" bestFit="1" customWidth="1"/>
    <col min="15" max="15" width="42.5703125" style="18" bestFit="1" customWidth="1"/>
    <col min="16" max="16" width="22.7109375" style="18" bestFit="1" customWidth="1"/>
    <col min="17" max="17" width="84.85546875" style="18" bestFit="1" customWidth="1"/>
    <col min="18" max="19" width="21.140625" style="18" hidden="1" customWidth="1"/>
    <col min="20" max="20" width="18.28515625" style="18" hidden="1" customWidth="1"/>
    <col min="21" max="21" width="25.42578125" style="18" hidden="1" customWidth="1"/>
    <col min="22" max="26" width="29.5703125" style="48" hidden="1" customWidth="1"/>
    <col min="27" max="27" width="29.5703125" style="87" hidden="1" customWidth="1"/>
    <col min="28" max="28" width="51.140625" style="18" hidden="1" customWidth="1"/>
    <col min="29" max="31" width="51.140625" style="18" customWidth="1"/>
    <col min="32" max="32" width="32.140625" style="9" customWidth="1"/>
    <col min="33" max="16384" width="11.42578125" style="9"/>
  </cols>
  <sheetData>
    <row r="2" spans="2:31" ht="21" customHeight="1" x14ac:dyDescent="0.25">
      <c r="G2" s="10"/>
      <c r="H2" s="10"/>
      <c r="I2" s="10"/>
      <c r="J2" s="10"/>
      <c r="K2" s="10"/>
      <c r="L2" s="100" t="s">
        <v>342</v>
      </c>
      <c r="M2" s="101"/>
      <c r="N2" s="101"/>
      <c r="O2" s="102"/>
      <c r="P2" s="10"/>
      <c r="Q2" s="10"/>
      <c r="R2" s="119" t="s">
        <v>362</v>
      </c>
      <c r="S2" s="120"/>
      <c r="T2" s="120"/>
      <c r="U2" s="120"/>
      <c r="V2" s="120"/>
      <c r="W2" s="120"/>
      <c r="X2" s="121"/>
      <c r="Y2" s="140" t="s">
        <v>341</v>
      </c>
      <c r="Z2" s="140"/>
      <c r="AA2" s="140"/>
      <c r="AB2" s="140"/>
      <c r="AC2" s="10"/>
      <c r="AD2" s="10"/>
      <c r="AE2" s="10"/>
    </row>
    <row r="3" spans="2:31" ht="21" customHeight="1" x14ac:dyDescent="0.25">
      <c r="G3" s="10"/>
      <c r="H3" s="10"/>
      <c r="I3" s="10"/>
      <c r="J3" s="10"/>
      <c r="K3" s="10"/>
      <c r="L3" s="106"/>
      <c r="M3" s="107"/>
      <c r="N3" s="107"/>
      <c r="O3" s="108"/>
      <c r="P3" s="10"/>
      <c r="Q3" s="10"/>
      <c r="R3" s="109" t="s">
        <v>343</v>
      </c>
      <c r="S3" s="109"/>
      <c r="T3" s="109" t="s">
        <v>361</v>
      </c>
      <c r="U3" s="109"/>
      <c r="V3" s="119" t="s">
        <v>360</v>
      </c>
      <c r="W3" s="120"/>
      <c r="X3" s="121"/>
      <c r="Y3" s="140"/>
      <c r="Z3" s="140"/>
      <c r="AA3" s="140"/>
      <c r="AB3" s="140"/>
      <c r="AC3" s="10"/>
      <c r="AD3" s="10"/>
      <c r="AE3" s="10"/>
    </row>
    <row r="4" spans="2:31" ht="21" customHeight="1" x14ac:dyDescent="0.25">
      <c r="G4" s="10"/>
      <c r="H4" s="10"/>
      <c r="I4" s="10"/>
      <c r="J4" s="10"/>
      <c r="K4" s="10"/>
      <c r="L4" s="76"/>
      <c r="M4" s="75"/>
      <c r="N4" s="75"/>
      <c r="O4" s="77"/>
      <c r="P4" s="10"/>
      <c r="Q4" s="10"/>
      <c r="R4" s="26"/>
      <c r="S4" s="26"/>
      <c r="T4" s="26"/>
      <c r="U4" s="26"/>
      <c r="V4" s="83"/>
      <c r="W4" s="83"/>
      <c r="X4" s="26"/>
      <c r="Y4" s="82"/>
      <c r="Z4" s="82"/>
      <c r="AA4" s="78"/>
      <c r="AB4" s="78"/>
      <c r="AC4" s="10"/>
      <c r="AD4" s="10"/>
      <c r="AE4" s="10"/>
    </row>
    <row r="5" spans="2:31" ht="21" customHeight="1" x14ac:dyDescent="0.25">
      <c r="G5" s="10"/>
      <c r="H5" s="10"/>
      <c r="I5" s="10"/>
      <c r="J5" s="10"/>
      <c r="K5" s="10"/>
      <c r="L5" s="76"/>
      <c r="M5" s="75"/>
      <c r="N5" s="75"/>
      <c r="O5" s="77"/>
      <c r="P5" s="10"/>
      <c r="Q5" s="10"/>
      <c r="R5" s="26"/>
      <c r="S5" s="26"/>
      <c r="T5" s="26"/>
      <c r="U5" s="26"/>
      <c r="V5" s="83"/>
      <c r="W5" s="83"/>
      <c r="X5" s="26"/>
      <c r="Y5" s="82"/>
      <c r="Z5" s="82"/>
      <c r="AA5" s="78"/>
      <c r="AB5" s="78"/>
      <c r="AC5" s="10"/>
      <c r="AD5" s="10"/>
      <c r="AE5" s="10"/>
    </row>
    <row r="6" spans="2:31" ht="42" x14ac:dyDescent="0.25">
      <c r="C6" s="11" t="s">
        <v>0</v>
      </c>
      <c r="D6" s="11" t="s">
        <v>52</v>
      </c>
      <c r="E6" s="11" t="s">
        <v>5</v>
      </c>
      <c r="F6" s="11" t="s">
        <v>51</v>
      </c>
      <c r="G6" s="11" t="s">
        <v>59</v>
      </c>
      <c r="H6" s="11" t="s">
        <v>161</v>
      </c>
      <c r="I6" s="11" t="s">
        <v>26</v>
      </c>
      <c r="J6" s="11" t="s">
        <v>65</v>
      </c>
      <c r="K6" s="11" t="s">
        <v>27</v>
      </c>
      <c r="L6" s="45" t="s">
        <v>358</v>
      </c>
      <c r="M6" s="45" t="s">
        <v>359</v>
      </c>
      <c r="N6" s="11" t="s">
        <v>303</v>
      </c>
      <c r="O6" s="11" t="s">
        <v>336</v>
      </c>
      <c r="P6" s="11" t="s">
        <v>300</v>
      </c>
      <c r="Q6" s="11" t="s">
        <v>76</v>
      </c>
      <c r="R6" s="26" t="s">
        <v>286</v>
      </c>
      <c r="S6" s="26" t="s">
        <v>284</v>
      </c>
      <c r="T6" s="26" t="s">
        <v>301</v>
      </c>
      <c r="U6" s="26" t="s">
        <v>302</v>
      </c>
      <c r="V6" s="78" t="s">
        <v>352</v>
      </c>
      <c r="W6" s="78" t="s">
        <v>355</v>
      </c>
      <c r="X6" s="78" t="s">
        <v>363</v>
      </c>
      <c r="Y6" s="82" t="s">
        <v>356</v>
      </c>
      <c r="Z6" s="82" t="s">
        <v>357</v>
      </c>
      <c r="AA6" s="84" t="s">
        <v>303</v>
      </c>
      <c r="AB6" s="44" t="s">
        <v>282</v>
      </c>
      <c r="AC6" s="44" t="s">
        <v>283</v>
      </c>
      <c r="AD6" s="26" t="s">
        <v>77</v>
      </c>
      <c r="AE6" s="26" t="s">
        <v>102</v>
      </c>
    </row>
    <row r="7" spans="2:31" s="10" customFormat="1" ht="186.75" customHeight="1" x14ac:dyDescent="0.25">
      <c r="B7" s="23" t="s">
        <v>1</v>
      </c>
      <c r="C7" s="24" t="s">
        <v>8</v>
      </c>
      <c r="D7" s="24" t="s">
        <v>9</v>
      </c>
      <c r="E7" s="24" t="s">
        <v>6</v>
      </c>
      <c r="F7" s="22">
        <v>1</v>
      </c>
      <c r="G7" s="13" t="s">
        <v>81</v>
      </c>
      <c r="H7" s="13" t="s">
        <v>163</v>
      </c>
      <c r="I7" s="13" t="s">
        <v>114</v>
      </c>
      <c r="J7" s="14" t="s">
        <v>103</v>
      </c>
      <c r="K7" s="13" t="s">
        <v>280</v>
      </c>
      <c r="L7" s="46">
        <v>0.6</v>
      </c>
      <c r="M7" s="46">
        <v>0.6</v>
      </c>
      <c r="N7" s="13">
        <v>4</v>
      </c>
      <c r="O7" s="63" t="s">
        <v>334</v>
      </c>
      <c r="P7" s="22">
        <v>1</v>
      </c>
      <c r="Q7" s="14" t="s">
        <v>128</v>
      </c>
      <c r="R7" s="15"/>
      <c r="S7" s="15" t="s">
        <v>344</v>
      </c>
      <c r="T7" s="15" t="s">
        <v>349</v>
      </c>
      <c r="U7" s="15" t="s">
        <v>353</v>
      </c>
      <c r="V7" s="79">
        <f t="shared" ref="V7:V15" si="0">+IF(T7="PREVENTIVO",25%, IF(T7="DETECTIVO",15%,IF(T7="CORRECTIVO",10%,0)))</f>
        <v>0.15</v>
      </c>
      <c r="W7" s="79">
        <f>+IF(U7="MANUAL",15%, IF(U7="AUTOMÁTICO", 25%,0))</f>
        <v>0.15</v>
      </c>
      <c r="X7" s="79">
        <f>+V7+W7</f>
        <v>0.3</v>
      </c>
      <c r="Y7" s="71">
        <f>+IF(R7="X",L7-(L7*X7),L7)</f>
        <v>0.6</v>
      </c>
      <c r="Z7" s="80">
        <f>+IF(S7="X",M7-(M7*X7),M7)</f>
        <v>0.42</v>
      </c>
      <c r="AA7" s="85">
        <v>4</v>
      </c>
      <c r="AB7" s="63" t="s">
        <v>334</v>
      </c>
      <c r="AC7" s="15" t="s">
        <v>367</v>
      </c>
      <c r="AD7" s="15" t="s">
        <v>127</v>
      </c>
      <c r="AE7" s="15" t="s">
        <v>129</v>
      </c>
    </row>
    <row r="8" spans="2:31" s="10" customFormat="1" ht="216.75" customHeight="1" x14ac:dyDescent="0.25">
      <c r="B8" s="23" t="s">
        <v>1</v>
      </c>
      <c r="C8" s="24" t="s">
        <v>8</v>
      </c>
      <c r="D8" s="24" t="s">
        <v>9</v>
      </c>
      <c r="E8" s="24" t="s">
        <v>6</v>
      </c>
      <c r="F8" s="22">
        <v>2</v>
      </c>
      <c r="G8" s="13" t="s">
        <v>101</v>
      </c>
      <c r="H8" s="13" t="s">
        <v>163</v>
      </c>
      <c r="I8" s="13" t="s">
        <v>338</v>
      </c>
      <c r="J8" s="73" t="s">
        <v>339</v>
      </c>
      <c r="K8" s="16" t="s">
        <v>280</v>
      </c>
      <c r="L8" s="46">
        <v>0.6</v>
      </c>
      <c r="M8" s="46">
        <v>0.6</v>
      </c>
      <c r="N8" s="13">
        <v>4</v>
      </c>
      <c r="O8" s="63" t="s">
        <v>334</v>
      </c>
      <c r="P8" s="22">
        <v>2</v>
      </c>
      <c r="Q8" s="14" t="s">
        <v>128</v>
      </c>
      <c r="R8" s="15"/>
      <c r="S8" s="15" t="s">
        <v>344</v>
      </c>
      <c r="T8" s="15" t="s">
        <v>349</v>
      </c>
      <c r="U8" s="15" t="s">
        <v>353</v>
      </c>
      <c r="V8" s="79">
        <f t="shared" si="0"/>
        <v>0.15</v>
      </c>
      <c r="W8" s="79">
        <f t="shared" ref="W8:W47" si="1">+IF(U8="MANUAL",15%, IF(U8="AUTOMÁTICO", 25%,0))</f>
        <v>0.15</v>
      </c>
      <c r="X8" s="79">
        <f t="shared" ref="X8:X47" si="2">+V8+W8</f>
        <v>0.3</v>
      </c>
      <c r="Y8" s="71">
        <f t="shared" ref="Y8:Y47" si="3">+IF(R8="X",L8-(L8*X8),L8)</f>
        <v>0.6</v>
      </c>
      <c r="Z8" s="80">
        <f t="shared" ref="Z8:Z47" si="4">+IF(S8="X",M8-(M8*X8),M8)</f>
        <v>0.42</v>
      </c>
      <c r="AA8" s="85">
        <v>4</v>
      </c>
      <c r="AB8" s="63" t="s">
        <v>334</v>
      </c>
      <c r="AC8" s="15" t="s">
        <v>367</v>
      </c>
      <c r="AD8" s="15" t="s">
        <v>131</v>
      </c>
      <c r="AE8" s="15" t="s">
        <v>130</v>
      </c>
    </row>
    <row r="9" spans="2:31" ht="249" customHeight="1" x14ac:dyDescent="0.25">
      <c r="B9" s="23" t="s">
        <v>1</v>
      </c>
      <c r="C9" s="24" t="s">
        <v>71</v>
      </c>
      <c r="D9" s="24" t="s">
        <v>72</v>
      </c>
      <c r="E9" s="24" t="s">
        <v>6</v>
      </c>
      <c r="F9" s="22">
        <v>3</v>
      </c>
      <c r="G9" s="14" t="s">
        <v>210</v>
      </c>
      <c r="H9" s="13" t="s">
        <v>163</v>
      </c>
      <c r="I9" s="13" t="s">
        <v>211</v>
      </c>
      <c r="J9" s="14" t="s">
        <v>212</v>
      </c>
      <c r="K9" s="13" t="s">
        <v>280</v>
      </c>
      <c r="L9" s="46">
        <v>0.4</v>
      </c>
      <c r="M9" s="46">
        <v>0.6</v>
      </c>
      <c r="N9" s="13">
        <v>4</v>
      </c>
      <c r="O9" s="63" t="s">
        <v>334</v>
      </c>
      <c r="P9" s="22">
        <v>3</v>
      </c>
      <c r="Q9" s="14" t="s">
        <v>213</v>
      </c>
      <c r="R9" s="14" t="s">
        <v>344</v>
      </c>
      <c r="S9" s="14"/>
      <c r="T9" s="14" t="s">
        <v>350</v>
      </c>
      <c r="U9" s="15" t="s">
        <v>353</v>
      </c>
      <c r="V9" s="79">
        <f t="shared" si="0"/>
        <v>0.25</v>
      </c>
      <c r="W9" s="79">
        <f t="shared" si="1"/>
        <v>0.15</v>
      </c>
      <c r="X9" s="79">
        <f t="shared" si="2"/>
        <v>0.4</v>
      </c>
      <c r="Y9" s="71">
        <f t="shared" si="3"/>
        <v>0.24</v>
      </c>
      <c r="Z9" s="80">
        <f t="shared" si="4"/>
        <v>0.6</v>
      </c>
      <c r="AA9" s="85">
        <v>3</v>
      </c>
      <c r="AB9" s="63" t="s">
        <v>334</v>
      </c>
      <c r="AC9" s="14" t="s">
        <v>367</v>
      </c>
      <c r="AD9" s="14" t="s">
        <v>213</v>
      </c>
      <c r="AE9" s="13" t="s">
        <v>173</v>
      </c>
    </row>
    <row r="10" spans="2:31" ht="249" customHeight="1" x14ac:dyDescent="0.25">
      <c r="B10" s="23" t="s">
        <v>1</v>
      </c>
      <c r="C10" s="24" t="s">
        <v>71</v>
      </c>
      <c r="D10" s="24" t="s">
        <v>72</v>
      </c>
      <c r="E10" s="24" t="s">
        <v>6</v>
      </c>
      <c r="F10" s="22">
        <v>4</v>
      </c>
      <c r="G10" s="14" t="s">
        <v>215</v>
      </c>
      <c r="H10" s="39" t="s">
        <v>162</v>
      </c>
      <c r="I10" s="13" t="s">
        <v>214</v>
      </c>
      <c r="J10" s="14" t="s">
        <v>216</v>
      </c>
      <c r="K10" s="39" t="s">
        <v>279</v>
      </c>
      <c r="L10" s="74">
        <v>0.6</v>
      </c>
      <c r="M10" s="46">
        <v>0.6</v>
      </c>
      <c r="N10" s="13">
        <v>4</v>
      </c>
      <c r="O10" s="63" t="s">
        <v>334</v>
      </c>
      <c r="P10" s="22">
        <v>4</v>
      </c>
      <c r="Q10" s="14" t="s">
        <v>217</v>
      </c>
      <c r="R10" s="14" t="s">
        <v>344</v>
      </c>
      <c r="S10" s="14"/>
      <c r="T10" s="14" t="s">
        <v>350</v>
      </c>
      <c r="U10" s="15" t="s">
        <v>353</v>
      </c>
      <c r="V10" s="79">
        <f t="shared" si="0"/>
        <v>0.25</v>
      </c>
      <c r="W10" s="79">
        <f t="shared" si="1"/>
        <v>0.15</v>
      </c>
      <c r="X10" s="79">
        <f t="shared" si="2"/>
        <v>0.4</v>
      </c>
      <c r="Y10" s="71">
        <f t="shared" si="3"/>
        <v>0.36</v>
      </c>
      <c r="Z10" s="80">
        <f t="shared" si="4"/>
        <v>0.6</v>
      </c>
      <c r="AA10" s="85">
        <v>3</v>
      </c>
      <c r="AB10" s="63" t="s">
        <v>334</v>
      </c>
      <c r="AC10" s="14" t="s">
        <v>367</v>
      </c>
      <c r="AD10" s="14" t="s">
        <v>217</v>
      </c>
      <c r="AE10" s="17" t="s">
        <v>173</v>
      </c>
    </row>
    <row r="11" spans="2:31" ht="204" customHeight="1" x14ac:dyDescent="0.25">
      <c r="B11" s="23" t="s">
        <v>1</v>
      </c>
      <c r="C11" s="25" t="s">
        <v>138</v>
      </c>
      <c r="D11" s="25" t="s">
        <v>10</v>
      </c>
      <c r="E11" s="25" t="s">
        <v>53</v>
      </c>
      <c r="F11" s="27">
        <v>5</v>
      </c>
      <c r="G11" s="14" t="s">
        <v>111</v>
      </c>
      <c r="H11" s="14" t="s">
        <v>163</v>
      </c>
      <c r="I11" s="13" t="s">
        <v>164</v>
      </c>
      <c r="J11" s="14" t="s">
        <v>104</v>
      </c>
      <c r="K11" s="13" t="s">
        <v>280</v>
      </c>
      <c r="L11" s="74">
        <v>0.6</v>
      </c>
      <c r="M11" s="46">
        <v>0.6</v>
      </c>
      <c r="N11" s="13">
        <v>4</v>
      </c>
      <c r="O11" s="63" t="s">
        <v>334</v>
      </c>
      <c r="P11" s="27">
        <v>5</v>
      </c>
      <c r="Q11" s="13" t="s">
        <v>105</v>
      </c>
      <c r="R11" s="14" t="s">
        <v>344</v>
      </c>
      <c r="S11" s="13"/>
      <c r="T11" s="13" t="s">
        <v>350</v>
      </c>
      <c r="U11" s="15" t="s">
        <v>353</v>
      </c>
      <c r="V11" s="79">
        <f t="shared" si="0"/>
        <v>0.25</v>
      </c>
      <c r="W11" s="79">
        <f t="shared" si="1"/>
        <v>0.15</v>
      </c>
      <c r="X11" s="79">
        <f t="shared" si="2"/>
        <v>0.4</v>
      </c>
      <c r="Y11" s="71">
        <f t="shared" si="3"/>
        <v>0.36</v>
      </c>
      <c r="Z11" s="80">
        <f t="shared" si="4"/>
        <v>0.6</v>
      </c>
      <c r="AA11" s="85">
        <v>3</v>
      </c>
      <c r="AB11" s="63" t="s">
        <v>334</v>
      </c>
      <c r="AC11" s="13" t="s">
        <v>367</v>
      </c>
      <c r="AD11" s="13" t="s">
        <v>105</v>
      </c>
      <c r="AE11" s="15" t="s">
        <v>106</v>
      </c>
    </row>
    <row r="12" spans="2:31" ht="147" customHeight="1" x14ac:dyDescent="0.25">
      <c r="B12" s="23" t="s">
        <v>1</v>
      </c>
      <c r="C12" s="25" t="s">
        <v>138</v>
      </c>
      <c r="D12" s="25" t="s">
        <v>10</v>
      </c>
      <c r="E12" s="25" t="s">
        <v>53</v>
      </c>
      <c r="F12" s="27">
        <v>6</v>
      </c>
      <c r="G12" s="14" t="s">
        <v>108</v>
      </c>
      <c r="H12" s="14" t="s">
        <v>163</v>
      </c>
      <c r="I12" s="13" t="s">
        <v>165</v>
      </c>
      <c r="J12" s="14" t="s">
        <v>107</v>
      </c>
      <c r="K12" s="13" t="s">
        <v>280</v>
      </c>
      <c r="L12" s="74">
        <v>0.6</v>
      </c>
      <c r="M12" s="46">
        <v>0.6</v>
      </c>
      <c r="N12" s="13">
        <v>4</v>
      </c>
      <c r="O12" s="63" t="s">
        <v>334</v>
      </c>
      <c r="P12" s="27">
        <v>6</v>
      </c>
      <c r="Q12" s="13" t="s">
        <v>82</v>
      </c>
      <c r="R12" s="14" t="s">
        <v>344</v>
      </c>
      <c r="S12" s="17"/>
      <c r="T12" s="17" t="s">
        <v>350</v>
      </c>
      <c r="U12" s="15" t="s">
        <v>353</v>
      </c>
      <c r="V12" s="79">
        <f t="shared" si="0"/>
        <v>0.25</v>
      </c>
      <c r="W12" s="79">
        <f t="shared" si="1"/>
        <v>0.15</v>
      </c>
      <c r="X12" s="79">
        <f t="shared" si="2"/>
        <v>0.4</v>
      </c>
      <c r="Y12" s="71">
        <f t="shared" si="3"/>
        <v>0.36</v>
      </c>
      <c r="Z12" s="80">
        <f t="shared" si="4"/>
        <v>0.6</v>
      </c>
      <c r="AA12" s="85">
        <v>3</v>
      </c>
      <c r="AB12" s="63" t="s">
        <v>334</v>
      </c>
      <c r="AC12" s="17" t="s">
        <v>367</v>
      </c>
      <c r="AD12" s="15" t="s">
        <v>109</v>
      </c>
      <c r="AE12" s="15" t="s">
        <v>110</v>
      </c>
    </row>
    <row r="13" spans="2:31" ht="273.75" customHeight="1" x14ac:dyDescent="0.25">
      <c r="B13" s="23" t="s">
        <v>1</v>
      </c>
      <c r="C13" s="25" t="s">
        <v>138</v>
      </c>
      <c r="D13" s="25" t="s">
        <v>10</v>
      </c>
      <c r="E13" s="25" t="s">
        <v>53</v>
      </c>
      <c r="F13" s="27">
        <v>7</v>
      </c>
      <c r="G13" s="14" t="s">
        <v>69</v>
      </c>
      <c r="H13" s="14" t="s">
        <v>163</v>
      </c>
      <c r="I13" s="13" t="s">
        <v>115</v>
      </c>
      <c r="J13" s="14" t="s">
        <v>70</v>
      </c>
      <c r="K13" s="13" t="s">
        <v>280</v>
      </c>
      <c r="L13" s="74">
        <v>0.6</v>
      </c>
      <c r="M13" s="46">
        <v>0.6</v>
      </c>
      <c r="N13" s="13">
        <v>4</v>
      </c>
      <c r="O13" s="63" t="s">
        <v>334</v>
      </c>
      <c r="P13" s="27">
        <v>7</v>
      </c>
      <c r="Q13" s="14" t="s">
        <v>112</v>
      </c>
      <c r="R13" s="14" t="s">
        <v>344</v>
      </c>
      <c r="S13" s="14"/>
      <c r="T13" s="14" t="s">
        <v>350</v>
      </c>
      <c r="U13" s="15" t="s">
        <v>353</v>
      </c>
      <c r="V13" s="79">
        <f t="shared" si="0"/>
        <v>0.25</v>
      </c>
      <c r="W13" s="79">
        <f t="shared" si="1"/>
        <v>0.15</v>
      </c>
      <c r="X13" s="79">
        <f t="shared" si="2"/>
        <v>0.4</v>
      </c>
      <c r="Y13" s="71">
        <f t="shared" si="3"/>
        <v>0.36</v>
      </c>
      <c r="Z13" s="80">
        <f t="shared" si="4"/>
        <v>0.6</v>
      </c>
      <c r="AA13" s="85">
        <v>3</v>
      </c>
      <c r="AB13" s="63" t="s">
        <v>334</v>
      </c>
      <c r="AC13" s="14" t="s">
        <v>367</v>
      </c>
      <c r="AD13" s="14" t="s">
        <v>112</v>
      </c>
      <c r="AE13" s="14" t="s">
        <v>113</v>
      </c>
    </row>
    <row r="14" spans="2:31" ht="170.25" customHeight="1" x14ac:dyDescent="0.25">
      <c r="B14" s="23" t="s">
        <v>1</v>
      </c>
      <c r="C14" s="25" t="s">
        <v>138</v>
      </c>
      <c r="D14" s="24" t="s">
        <v>11</v>
      </c>
      <c r="E14" s="24" t="s">
        <v>63</v>
      </c>
      <c r="F14" s="28">
        <v>8</v>
      </c>
      <c r="G14" s="14" t="s">
        <v>132</v>
      </c>
      <c r="H14" s="20" t="s">
        <v>163</v>
      </c>
      <c r="I14" s="19" t="s">
        <v>118</v>
      </c>
      <c r="J14" s="14" t="s">
        <v>126</v>
      </c>
      <c r="K14" s="13" t="s">
        <v>280</v>
      </c>
      <c r="L14" s="74">
        <v>0.6</v>
      </c>
      <c r="M14" s="46">
        <v>0.6</v>
      </c>
      <c r="N14" s="13">
        <v>4</v>
      </c>
      <c r="O14" s="63" t="s">
        <v>334</v>
      </c>
      <c r="P14" s="28">
        <v>8</v>
      </c>
      <c r="Q14" s="13" t="s">
        <v>139</v>
      </c>
      <c r="R14" s="14" t="s">
        <v>344</v>
      </c>
      <c r="S14" s="13"/>
      <c r="T14" s="13" t="s">
        <v>350</v>
      </c>
      <c r="U14" s="15" t="s">
        <v>353</v>
      </c>
      <c r="V14" s="79">
        <f t="shared" si="0"/>
        <v>0.25</v>
      </c>
      <c r="W14" s="79">
        <f t="shared" si="1"/>
        <v>0.15</v>
      </c>
      <c r="X14" s="79">
        <f t="shared" si="2"/>
        <v>0.4</v>
      </c>
      <c r="Y14" s="71">
        <f t="shared" si="3"/>
        <v>0.36</v>
      </c>
      <c r="Z14" s="80">
        <f t="shared" si="4"/>
        <v>0.6</v>
      </c>
      <c r="AA14" s="85">
        <v>3</v>
      </c>
      <c r="AB14" s="63" t="s">
        <v>334</v>
      </c>
      <c r="AC14" s="13" t="s">
        <v>367</v>
      </c>
      <c r="AD14" s="14" t="s">
        <v>141</v>
      </c>
      <c r="AE14" s="14" t="s">
        <v>140</v>
      </c>
    </row>
    <row r="15" spans="2:31" ht="157.5" customHeight="1" x14ac:dyDescent="0.25">
      <c r="B15" s="23" t="s">
        <v>1</v>
      </c>
      <c r="C15" s="25" t="s">
        <v>138</v>
      </c>
      <c r="D15" s="22" t="s">
        <v>11</v>
      </c>
      <c r="E15" s="22" t="s">
        <v>63</v>
      </c>
      <c r="F15" s="28">
        <v>9</v>
      </c>
      <c r="G15" s="14" t="s">
        <v>134</v>
      </c>
      <c r="H15" s="14" t="s">
        <v>163</v>
      </c>
      <c r="I15" s="13" t="s">
        <v>116</v>
      </c>
      <c r="J15" s="14" t="s">
        <v>133</v>
      </c>
      <c r="K15" s="13" t="s">
        <v>280</v>
      </c>
      <c r="L15" s="46">
        <v>0.4</v>
      </c>
      <c r="M15" s="46">
        <v>0.6</v>
      </c>
      <c r="N15" s="13">
        <v>4</v>
      </c>
      <c r="O15" s="63" t="s">
        <v>334</v>
      </c>
      <c r="P15" s="28">
        <v>9</v>
      </c>
      <c r="Q15" s="14" t="s">
        <v>142</v>
      </c>
      <c r="R15" s="14" t="s">
        <v>344</v>
      </c>
      <c r="S15" s="14"/>
      <c r="T15" s="14" t="s">
        <v>350</v>
      </c>
      <c r="U15" s="15" t="s">
        <v>353</v>
      </c>
      <c r="V15" s="79">
        <f t="shared" si="0"/>
        <v>0.25</v>
      </c>
      <c r="W15" s="79">
        <f t="shared" si="1"/>
        <v>0.15</v>
      </c>
      <c r="X15" s="79">
        <f t="shared" si="2"/>
        <v>0.4</v>
      </c>
      <c r="Y15" s="71">
        <f t="shared" si="3"/>
        <v>0.24</v>
      </c>
      <c r="Z15" s="80">
        <f t="shared" si="4"/>
        <v>0.6</v>
      </c>
      <c r="AA15" s="85">
        <v>3</v>
      </c>
      <c r="AB15" s="63" t="s">
        <v>334</v>
      </c>
      <c r="AC15" s="14" t="s">
        <v>367</v>
      </c>
      <c r="AD15" s="13" t="s">
        <v>141</v>
      </c>
      <c r="AE15" s="14" t="s">
        <v>140</v>
      </c>
    </row>
    <row r="16" spans="2:31" ht="157.5" customHeight="1" x14ac:dyDescent="0.25">
      <c r="B16" s="23" t="s">
        <v>1</v>
      </c>
      <c r="C16" s="25" t="s">
        <v>138</v>
      </c>
      <c r="D16" s="22" t="s">
        <v>11</v>
      </c>
      <c r="E16" s="22" t="s">
        <v>63</v>
      </c>
      <c r="F16" s="28">
        <v>10</v>
      </c>
      <c r="G16" s="14" t="s">
        <v>135</v>
      </c>
      <c r="H16" s="14" t="s">
        <v>163</v>
      </c>
      <c r="I16" s="13" t="s">
        <v>117</v>
      </c>
      <c r="J16" s="14" t="s">
        <v>136</v>
      </c>
      <c r="K16" s="13" t="s">
        <v>280</v>
      </c>
      <c r="L16" s="46">
        <v>0.4</v>
      </c>
      <c r="M16" s="46">
        <v>0.6</v>
      </c>
      <c r="N16" s="13">
        <v>4</v>
      </c>
      <c r="O16" s="63" t="s">
        <v>334</v>
      </c>
      <c r="P16" s="28">
        <v>10</v>
      </c>
      <c r="Q16" s="14" t="s">
        <v>142</v>
      </c>
      <c r="R16" s="14" t="s">
        <v>344</v>
      </c>
      <c r="S16" s="14"/>
      <c r="T16" s="14" t="s">
        <v>350</v>
      </c>
      <c r="U16" s="15" t="s">
        <v>353</v>
      </c>
      <c r="V16" s="79">
        <f t="shared" ref="V16:V47" si="5">+IF(T16="PREVENTIVO",25%, IF(T16="DETECTIVO",15%,IF(T16="CORRECTIVO",10%,0)))</f>
        <v>0.25</v>
      </c>
      <c r="W16" s="79">
        <f t="shared" si="1"/>
        <v>0.15</v>
      </c>
      <c r="X16" s="79">
        <f t="shared" si="2"/>
        <v>0.4</v>
      </c>
      <c r="Y16" s="71">
        <f t="shared" si="3"/>
        <v>0.24</v>
      </c>
      <c r="Z16" s="80">
        <f t="shared" si="4"/>
        <v>0.6</v>
      </c>
      <c r="AA16" s="85">
        <v>3</v>
      </c>
      <c r="AB16" s="63" t="s">
        <v>334</v>
      </c>
      <c r="AC16" s="14" t="s">
        <v>367</v>
      </c>
      <c r="AD16" s="13" t="s">
        <v>141</v>
      </c>
      <c r="AE16" s="14" t="s">
        <v>140</v>
      </c>
    </row>
    <row r="17" spans="2:32" ht="157.5" customHeight="1" x14ac:dyDescent="0.25">
      <c r="B17" s="23" t="s">
        <v>1</v>
      </c>
      <c r="C17" s="25" t="s">
        <v>138</v>
      </c>
      <c r="D17" s="22" t="s">
        <v>11</v>
      </c>
      <c r="E17" s="22" t="s">
        <v>63</v>
      </c>
      <c r="F17" s="28">
        <v>11</v>
      </c>
      <c r="G17" s="14" t="s">
        <v>73</v>
      </c>
      <c r="H17" s="20" t="s">
        <v>163</v>
      </c>
      <c r="I17" s="19" t="s">
        <v>119</v>
      </c>
      <c r="J17" s="14" t="s">
        <v>137</v>
      </c>
      <c r="K17" s="13" t="s">
        <v>280</v>
      </c>
      <c r="L17" s="74">
        <v>0.6</v>
      </c>
      <c r="M17" s="46">
        <v>0.6</v>
      </c>
      <c r="N17" s="13">
        <v>4</v>
      </c>
      <c r="O17" s="63" t="s">
        <v>334</v>
      </c>
      <c r="P17" s="28">
        <v>11</v>
      </c>
      <c r="Q17" s="13" t="s">
        <v>143</v>
      </c>
      <c r="R17" s="14" t="s">
        <v>344</v>
      </c>
      <c r="S17" s="13"/>
      <c r="T17" s="13" t="s">
        <v>350</v>
      </c>
      <c r="U17" s="15" t="s">
        <v>353</v>
      </c>
      <c r="V17" s="79">
        <f t="shared" si="5"/>
        <v>0.25</v>
      </c>
      <c r="W17" s="79">
        <f t="shared" si="1"/>
        <v>0.15</v>
      </c>
      <c r="X17" s="79">
        <f t="shared" si="2"/>
        <v>0.4</v>
      </c>
      <c r="Y17" s="71">
        <f t="shared" si="3"/>
        <v>0.36</v>
      </c>
      <c r="Z17" s="80">
        <f t="shared" si="4"/>
        <v>0.6</v>
      </c>
      <c r="AA17" s="85">
        <v>4</v>
      </c>
      <c r="AB17" s="63" t="s">
        <v>334</v>
      </c>
      <c r="AC17" s="13" t="s">
        <v>367</v>
      </c>
      <c r="AD17" s="13" t="s">
        <v>144</v>
      </c>
      <c r="AE17" s="14" t="s">
        <v>140</v>
      </c>
    </row>
    <row r="18" spans="2:32" ht="227.25" customHeight="1" x14ac:dyDescent="0.25">
      <c r="B18" s="30" t="s">
        <v>2</v>
      </c>
      <c r="C18" s="31" t="s">
        <v>12</v>
      </c>
      <c r="D18" s="41" t="s">
        <v>227</v>
      </c>
      <c r="E18" s="43" t="s">
        <v>54</v>
      </c>
      <c r="F18" s="40">
        <v>12</v>
      </c>
      <c r="G18" s="14" t="s">
        <v>237</v>
      </c>
      <c r="H18" s="14" t="s">
        <v>163</v>
      </c>
      <c r="I18" s="13" t="s">
        <v>125</v>
      </c>
      <c r="J18" s="14" t="s">
        <v>68</v>
      </c>
      <c r="K18" s="13" t="s">
        <v>280</v>
      </c>
      <c r="L18" s="74">
        <v>0.6</v>
      </c>
      <c r="M18" s="46">
        <v>0.6</v>
      </c>
      <c r="N18" s="13">
        <v>4</v>
      </c>
      <c r="O18" s="63" t="s">
        <v>334</v>
      </c>
      <c r="P18" s="40">
        <v>12</v>
      </c>
      <c r="Q18" s="14" t="s">
        <v>112</v>
      </c>
      <c r="R18" s="14" t="s">
        <v>344</v>
      </c>
      <c r="S18" s="14"/>
      <c r="T18" s="14" t="s">
        <v>350</v>
      </c>
      <c r="U18" s="15" t="s">
        <v>353</v>
      </c>
      <c r="V18" s="79">
        <f t="shared" si="5"/>
        <v>0.25</v>
      </c>
      <c r="W18" s="79">
        <f t="shared" si="1"/>
        <v>0.15</v>
      </c>
      <c r="X18" s="79">
        <f t="shared" si="2"/>
        <v>0.4</v>
      </c>
      <c r="Y18" s="71">
        <f t="shared" si="3"/>
        <v>0.36</v>
      </c>
      <c r="Z18" s="80">
        <f t="shared" si="4"/>
        <v>0.6</v>
      </c>
      <c r="AA18" s="85">
        <v>4</v>
      </c>
      <c r="AB18" s="63" t="s">
        <v>334</v>
      </c>
      <c r="AC18" s="14" t="s">
        <v>367</v>
      </c>
      <c r="AD18" s="14" t="s">
        <v>112</v>
      </c>
      <c r="AE18" s="14" t="s">
        <v>113</v>
      </c>
      <c r="AF18" s="13" t="s">
        <v>67</v>
      </c>
    </row>
    <row r="19" spans="2:32" ht="187.5" customHeight="1" x14ac:dyDescent="0.25">
      <c r="B19" s="30" t="s">
        <v>2</v>
      </c>
      <c r="C19" s="31" t="s">
        <v>12</v>
      </c>
      <c r="D19" s="41" t="s">
        <v>227</v>
      </c>
      <c r="E19" s="43" t="s">
        <v>54</v>
      </c>
      <c r="F19" s="40">
        <v>13</v>
      </c>
      <c r="G19" s="13" t="s">
        <v>228</v>
      </c>
      <c r="H19" s="19" t="s">
        <v>163</v>
      </c>
      <c r="I19" s="19" t="s">
        <v>226</v>
      </c>
      <c r="J19" s="14" t="s">
        <v>232</v>
      </c>
      <c r="K19" s="13" t="s">
        <v>280</v>
      </c>
      <c r="L19" s="74">
        <v>0.6</v>
      </c>
      <c r="M19" s="46">
        <v>0.6</v>
      </c>
      <c r="N19" s="13">
        <v>4</v>
      </c>
      <c r="O19" s="63" t="s">
        <v>334</v>
      </c>
      <c r="P19" s="40">
        <v>13</v>
      </c>
      <c r="Q19" s="13" t="s">
        <v>229</v>
      </c>
      <c r="R19" s="14" t="s">
        <v>344</v>
      </c>
      <c r="S19" s="13"/>
      <c r="T19" s="13" t="s">
        <v>350</v>
      </c>
      <c r="U19" s="15" t="s">
        <v>353</v>
      </c>
      <c r="V19" s="79">
        <f t="shared" si="5"/>
        <v>0.25</v>
      </c>
      <c r="W19" s="79">
        <f t="shared" si="1"/>
        <v>0.15</v>
      </c>
      <c r="X19" s="79">
        <f t="shared" si="2"/>
        <v>0.4</v>
      </c>
      <c r="Y19" s="71">
        <f t="shared" si="3"/>
        <v>0.36</v>
      </c>
      <c r="Z19" s="80">
        <f t="shared" si="4"/>
        <v>0.6</v>
      </c>
      <c r="AA19" s="85">
        <v>4</v>
      </c>
      <c r="AB19" s="63" t="s">
        <v>334</v>
      </c>
      <c r="AC19" s="13" t="s">
        <v>367</v>
      </c>
      <c r="AD19" s="13" t="s">
        <v>230</v>
      </c>
      <c r="AE19" s="13" t="s">
        <v>231</v>
      </c>
      <c r="AF19" s="13" t="s">
        <v>60</v>
      </c>
    </row>
    <row r="20" spans="2:32" ht="187.5" customHeight="1" x14ac:dyDescent="0.25">
      <c r="B20" s="30" t="s">
        <v>2</v>
      </c>
      <c r="C20" s="31" t="s">
        <v>12</v>
      </c>
      <c r="D20" s="41" t="s">
        <v>227</v>
      </c>
      <c r="E20" s="43" t="s">
        <v>54</v>
      </c>
      <c r="F20" s="40">
        <v>14</v>
      </c>
      <c r="G20" s="13" t="s">
        <v>234</v>
      </c>
      <c r="H20" s="19" t="s">
        <v>163</v>
      </c>
      <c r="I20" s="19" t="s">
        <v>233</v>
      </c>
      <c r="J20" s="13" t="s">
        <v>340</v>
      </c>
      <c r="K20" s="13" t="s">
        <v>280</v>
      </c>
      <c r="L20" s="74">
        <v>0.6</v>
      </c>
      <c r="M20" s="46">
        <v>0.6</v>
      </c>
      <c r="N20" s="13">
        <v>4</v>
      </c>
      <c r="O20" s="63" t="s">
        <v>334</v>
      </c>
      <c r="P20" s="40">
        <v>14</v>
      </c>
      <c r="Q20" s="13" t="s">
        <v>241</v>
      </c>
      <c r="R20" s="14" t="s">
        <v>344</v>
      </c>
      <c r="S20" s="13"/>
      <c r="T20" s="13" t="s">
        <v>350</v>
      </c>
      <c r="U20" s="15" t="s">
        <v>353</v>
      </c>
      <c r="V20" s="79">
        <f t="shared" si="5"/>
        <v>0.25</v>
      </c>
      <c r="W20" s="79">
        <f t="shared" si="1"/>
        <v>0.15</v>
      </c>
      <c r="X20" s="79">
        <f t="shared" si="2"/>
        <v>0.4</v>
      </c>
      <c r="Y20" s="71">
        <f t="shared" si="3"/>
        <v>0.36</v>
      </c>
      <c r="Z20" s="80">
        <f t="shared" si="4"/>
        <v>0.6</v>
      </c>
      <c r="AA20" s="85">
        <v>4</v>
      </c>
      <c r="AB20" s="63" t="s">
        <v>334</v>
      </c>
      <c r="AC20" s="13" t="s">
        <v>367</v>
      </c>
      <c r="AD20" s="13" t="s">
        <v>235</v>
      </c>
      <c r="AE20" s="13" t="s">
        <v>236</v>
      </c>
      <c r="AF20" s="13" t="s">
        <v>66</v>
      </c>
    </row>
    <row r="21" spans="2:32" ht="187.5" customHeight="1" x14ac:dyDescent="0.25">
      <c r="B21" s="30" t="s">
        <v>2</v>
      </c>
      <c r="C21" s="31" t="s">
        <v>12</v>
      </c>
      <c r="D21" s="41" t="s">
        <v>227</v>
      </c>
      <c r="E21" s="43" t="s">
        <v>54</v>
      </c>
      <c r="F21" s="40">
        <v>15</v>
      </c>
      <c r="G21" s="14" t="s">
        <v>256</v>
      </c>
      <c r="H21" s="19" t="s">
        <v>163</v>
      </c>
      <c r="I21" s="19" t="s">
        <v>238</v>
      </c>
      <c r="J21" s="14" t="s">
        <v>257</v>
      </c>
      <c r="K21" s="13" t="s">
        <v>280</v>
      </c>
      <c r="L21" s="74">
        <v>0.6</v>
      </c>
      <c r="M21" s="46">
        <v>0.4</v>
      </c>
      <c r="N21" s="13">
        <v>4</v>
      </c>
      <c r="O21" s="63" t="s">
        <v>334</v>
      </c>
      <c r="P21" s="40">
        <v>15</v>
      </c>
      <c r="Q21" s="13" t="s">
        <v>241</v>
      </c>
      <c r="R21" s="14" t="s">
        <v>344</v>
      </c>
      <c r="S21" s="13"/>
      <c r="T21" s="13" t="s">
        <v>350</v>
      </c>
      <c r="U21" s="15" t="s">
        <v>353</v>
      </c>
      <c r="V21" s="79">
        <f t="shared" si="5"/>
        <v>0.25</v>
      </c>
      <c r="W21" s="79">
        <f t="shared" si="1"/>
        <v>0.15</v>
      </c>
      <c r="X21" s="79">
        <f t="shared" si="2"/>
        <v>0.4</v>
      </c>
      <c r="Y21" s="71">
        <f t="shared" si="3"/>
        <v>0.36</v>
      </c>
      <c r="Z21" s="80">
        <f t="shared" si="4"/>
        <v>0.4</v>
      </c>
      <c r="AA21" s="85">
        <v>3</v>
      </c>
      <c r="AB21" s="63" t="s">
        <v>334</v>
      </c>
      <c r="AC21" s="13" t="s">
        <v>367</v>
      </c>
      <c r="AD21" s="13" t="s">
        <v>241</v>
      </c>
      <c r="AE21" s="13" t="s">
        <v>231</v>
      </c>
      <c r="AF21" s="13"/>
    </row>
    <row r="22" spans="2:32" ht="103.5" customHeight="1" x14ac:dyDescent="0.25">
      <c r="B22" s="30" t="s">
        <v>2</v>
      </c>
      <c r="C22" s="31" t="s">
        <v>12</v>
      </c>
      <c r="D22" s="11" t="s">
        <v>13</v>
      </c>
      <c r="E22" s="11" t="s">
        <v>55</v>
      </c>
      <c r="F22" s="11">
        <v>16</v>
      </c>
      <c r="G22" s="14" t="s">
        <v>254</v>
      </c>
      <c r="H22" s="13" t="s">
        <v>163</v>
      </c>
      <c r="I22" s="13" t="s">
        <v>239</v>
      </c>
      <c r="J22" s="14" t="s">
        <v>255</v>
      </c>
      <c r="K22" s="13" t="s">
        <v>280</v>
      </c>
      <c r="L22" s="74">
        <v>0.6</v>
      </c>
      <c r="M22" s="46">
        <v>0.6</v>
      </c>
      <c r="N22" s="13">
        <v>4</v>
      </c>
      <c r="O22" s="63" t="s">
        <v>334</v>
      </c>
      <c r="P22" s="11">
        <v>16</v>
      </c>
      <c r="Q22" s="13" t="s">
        <v>242</v>
      </c>
      <c r="R22" s="14" t="s">
        <v>344</v>
      </c>
      <c r="S22" s="13"/>
      <c r="T22" s="13" t="s">
        <v>350</v>
      </c>
      <c r="U22" s="15" t="s">
        <v>353</v>
      </c>
      <c r="V22" s="79">
        <f t="shared" si="5"/>
        <v>0.25</v>
      </c>
      <c r="W22" s="79">
        <f t="shared" si="1"/>
        <v>0.15</v>
      </c>
      <c r="X22" s="79">
        <f t="shared" si="2"/>
        <v>0.4</v>
      </c>
      <c r="Y22" s="71">
        <f t="shared" si="3"/>
        <v>0.36</v>
      </c>
      <c r="Z22" s="80">
        <f t="shared" si="4"/>
        <v>0.6</v>
      </c>
      <c r="AA22" s="85">
        <v>4</v>
      </c>
      <c r="AB22" s="63" t="s">
        <v>334</v>
      </c>
      <c r="AC22" s="13" t="s">
        <v>367</v>
      </c>
      <c r="AD22" s="13" t="s">
        <v>244</v>
      </c>
      <c r="AE22" s="13" t="s">
        <v>245</v>
      </c>
      <c r="AF22" s="13" t="s">
        <v>97</v>
      </c>
    </row>
    <row r="23" spans="2:32" ht="103.5" customHeight="1" x14ac:dyDescent="0.25">
      <c r="B23" s="30" t="s">
        <v>2</v>
      </c>
      <c r="C23" s="31" t="s">
        <v>12</v>
      </c>
      <c r="D23" s="11" t="s">
        <v>13</v>
      </c>
      <c r="E23" s="11" t="s">
        <v>55</v>
      </c>
      <c r="F23" s="11">
        <v>17</v>
      </c>
      <c r="G23" s="14" t="s">
        <v>253</v>
      </c>
      <c r="H23" s="13" t="s">
        <v>163</v>
      </c>
      <c r="I23" s="13" t="s">
        <v>240</v>
      </c>
      <c r="J23" s="14" t="s">
        <v>246</v>
      </c>
      <c r="K23" s="13" t="s">
        <v>280</v>
      </c>
      <c r="L23" s="74">
        <v>0.6</v>
      </c>
      <c r="M23" s="46">
        <v>0.4</v>
      </c>
      <c r="N23" s="13">
        <v>4</v>
      </c>
      <c r="O23" s="63" t="s">
        <v>334</v>
      </c>
      <c r="P23" s="11">
        <v>17</v>
      </c>
      <c r="Q23" s="13" t="s">
        <v>241</v>
      </c>
      <c r="R23" s="14" t="s">
        <v>344</v>
      </c>
      <c r="S23" s="13"/>
      <c r="T23" s="13" t="s">
        <v>350</v>
      </c>
      <c r="U23" s="15" t="s">
        <v>353</v>
      </c>
      <c r="V23" s="79">
        <f t="shared" si="5"/>
        <v>0.25</v>
      </c>
      <c r="W23" s="79">
        <f t="shared" si="1"/>
        <v>0.15</v>
      </c>
      <c r="X23" s="79">
        <f t="shared" si="2"/>
        <v>0.4</v>
      </c>
      <c r="Y23" s="71">
        <f t="shared" si="3"/>
        <v>0.36</v>
      </c>
      <c r="Z23" s="80">
        <f t="shared" si="4"/>
        <v>0.4</v>
      </c>
      <c r="AA23" s="85">
        <v>3</v>
      </c>
      <c r="AB23" s="63" t="s">
        <v>334</v>
      </c>
      <c r="AC23" s="13" t="s">
        <v>367</v>
      </c>
      <c r="AD23" s="13" t="s">
        <v>244</v>
      </c>
      <c r="AE23" s="13" t="s">
        <v>245</v>
      </c>
      <c r="AF23" s="13" t="s">
        <v>97</v>
      </c>
    </row>
    <row r="24" spans="2:32" ht="103.5" customHeight="1" x14ac:dyDescent="0.25">
      <c r="B24" s="30" t="s">
        <v>2</v>
      </c>
      <c r="C24" s="31" t="s">
        <v>12</v>
      </c>
      <c r="D24" s="11" t="s">
        <v>13</v>
      </c>
      <c r="E24" s="11" t="s">
        <v>55</v>
      </c>
      <c r="F24" s="11">
        <v>18</v>
      </c>
      <c r="G24" s="13" t="s">
        <v>252</v>
      </c>
      <c r="H24" s="13" t="s">
        <v>163</v>
      </c>
      <c r="I24" s="13" t="s">
        <v>251</v>
      </c>
      <c r="J24" s="14" t="s">
        <v>247</v>
      </c>
      <c r="K24" s="13" t="s">
        <v>280</v>
      </c>
      <c r="L24" s="74">
        <v>0.6</v>
      </c>
      <c r="M24" s="46">
        <v>0.4</v>
      </c>
      <c r="N24" s="13">
        <v>4</v>
      </c>
      <c r="O24" s="63" t="s">
        <v>334</v>
      </c>
      <c r="P24" s="11">
        <v>18</v>
      </c>
      <c r="Q24" s="14" t="s">
        <v>243</v>
      </c>
      <c r="R24" s="14" t="s">
        <v>344</v>
      </c>
      <c r="S24" s="14"/>
      <c r="T24" s="14" t="s">
        <v>350</v>
      </c>
      <c r="U24" s="15" t="s">
        <v>353</v>
      </c>
      <c r="V24" s="79">
        <f t="shared" si="5"/>
        <v>0.25</v>
      </c>
      <c r="W24" s="79">
        <f t="shared" si="1"/>
        <v>0.15</v>
      </c>
      <c r="X24" s="79">
        <f t="shared" si="2"/>
        <v>0.4</v>
      </c>
      <c r="Y24" s="71">
        <f t="shared" si="3"/>
        <v>0.36</v>
      </c>
      <c r="Z24" s="80">
        <f t="shared" si="4"/>
        <v>0.4</v>
      </c>
      <c r="AA24" s="85">
        <v>3</v>
      </c>
      <c r="AB24" s="63" t="s">
        <v>334</v>
      </c>
      <c r="AC24" s="14" t="s">
        <v>367</v>
      </c>
      <c r="AD24" s="13" t="s">
        <v>244</v>
      </c>
      <c r="AE24" s="13" t="s">
        <v>245</v>
      </c>
      <c r="AF24" s="13" t="s">
        <v>97</v>
      </c>
    </row>
    <row r="25" spans="2:32" ht="133.5" customHeight="1" x14ac:dyDescent="0.25">
      <c r="B25" s="30" t="s">
        <v>2</v>
      </c>
      <c r="C25" s="31" t="s">
        <v>12</v>
      </c>
      <c r="D25" s="11" t="s">
        <v>13</v>
      </c>
      <c r="E25" s="11" t="s">
        <v>55</v>
      </c>
      <c r="F25" s="11">
        <v>19</v>
      </c>
      <c r="G25" s="14" t="s">
        <v>250</v>
      </c>
      <c r="H25" s="13" t="s">
        <v>163</v>
      </c>
      <c r="I25" s="13" t="s">
        <v>249</v>
      </c>
      <c r="J25" s="14" t="s">
        <v>248</v>
      </c>
      <c r="K25" s="13" t="s">
        <v>280</v>
      </c>
      <c r="L25" s="74">
        <v>0.6</v>
      </c>
      <c r="M25" s="46">
        <v>0.4</v>
      </c>
      <c r="N25" s="13">
        <v>4</v>
      </c>
      <c r="O25" s="63" t="s">
        <v>334</v>
      </c>
      <c r="P25" s="11">
        <v>19</v>
      </c>
      <c r="Q25" s="13" t="s">
        <v>241</v>
      </c>
      <c r="R25" s="14" t="s">
        <v>344</v>
      </c>
      <c r="S25" s="13"/>
      <c r="T25" s="13" t="s">
        <v>350</v>
      </c>
      <c r="U25" s="15" t="s">
        <v>353</v>
      </c>
      <c r="V25" s="79">
        <f t="shared" si="5"/>
        <v>0.25</v>
      </c>
      <c r="W25" s="79">
        <f t="shared" si="1"/>
        <v>0.15</v>
      </c>
      <c r="X25" s="79">
        <f t="shared" si="2"/>
        <v>0.4</v>
      </c>
      <c r="Y25" s="71">
        <f t="shared" si="3"/>
        <v>0.36</v>
      </c>
      <c r="Z25" s="80">
        <f t="shared" si="4"/>
        <v>0.4</v>
      </c>
      <c r="AA25" s="85">
        <v>3</v>
      </c>
      <c r="AB25" s="63" t="s">
        <v>334</v>
      </c>
      <c r="AC25" s="13" t="s">
        <v>367</v>
      </c>
      <c r="AD25" s="13" t="s">
        <v>244</v>
      </c>
      <c r="AE25" s="13" t="s">
        <v>245</v>
      </c>
      <c r="AF25" s="13" t="s">
        <v>97</v>
      </c>
    </row>
    <row r="26" spans="2:32" s="18" customFormat="1" ht="273.75" customHeight="1" x14ac:dyDescent="0.25">
      <c r="B26" s="32" t="s">
        <v>3</v>
      </c>
      <c r="C26" s="33" t="s">
        <v>14</v>
      </c>
      <c r="D26" s="22" t="s">
        <v>15</v>
      </c>
      <c r="E26" s="22" t="s">
        <v>56</v>
      </c>
      <c r="F26" s="28">
        <v>20</v>
      </c>
      <c r="G26" s="14" t="s">
        <v>93</v>
      </c>
      <c r="H26" s="38" t="s">
        <v>162</v>
      </c>
      <c r="I26" s="13" t="s">
        <v>166</v>
      </c>
      <c r="J26" s="14" t="s">
        <v>94</v>
      </c>
      <c r="K26" s="39" t="s">
        <v>279</v>
      </c>
      <c r="L26" s="74">
        <v>0.6</v>
      </c>
      <c r="M26" s="46">
        <v>0.6</v>
      </c>
      <c r="N26" s="13">
        <v>4</v>
      </c>
      <c r="O26" s="63" t="s">
        <v>334</v>
      </c>
      <c r="P26" s="28">
        <v>20</v>
      </c>
      <c r="Q26" s="14" t="s">
        <v>145</v>
      </c>
      <c r="R26" s="14" t="s">
        <v>344</v>
      </c>
      <c r="S26" s="14"/>
      <c r="T26" s="14" t="s">
        <v>350</v>
      </c>
      <c r="U26" s="15" t="s">
        <v>353</v>
      </c>
      <c r="V26" s="79">
        <f t="shared" si="5"/>
        <v>0.25</v>
      </c>
      <c r="W26" s="79">
        <f t="shared" si="1"/>
        <v>0.15</v>
      </c>
      <c r="X26" s="79">
        <f t="shared" si="2"/>
        <v>0.4</v>
      </c>
      <c r="Y26" s="71">
        <f t="shared" si="3"/>
        <v>0.36</v>
      </c>
      <c r="Z26" s="80">
        <f t="shared" si="4"/>
        <v>0.6</v>
      </c>
      <c r="AA26" s="85">
        <v>4</v>
      </c>
      <c r="AB26" s="63" t="s">
        <v>334</v>
      </c>
      <c r="AC26" s="14" t="s">
        <v>367</v>
      </c>
      <c r="AD26" s="14" t="s">
        <v>146</v>
      </c>
      <c r="AE26" s="14" t="s">
        <v>146</v>
      </c>
    </row>
    <row r="27" spans="2:32" s="18" customFormat="1" ht="182.25" customHeight="1" x14ac:dyDescent="0.25">
      <c r="B27" s="32" t="s">
        <v>3</v>
      </c>
      <c r="C27" s="33" t="s">
        <v>14</v>
      </c>
      <c r="D27" s="22" t="s">
        <v>88</v>
      </c>
      <c r="E27" s="22" t="s">
        <v>56</v>
      </c>
      <c r="F27" s="22">
        <v>21</v>
      </c>
      <c r="G27" s="14" t="s">
        <v>89</v>
      </c>
      <c r="H27" s="14" t="s">
        <v>163</v>
      </c>
      <c r="I27" s="13" t="s">
        <v>180</v>
      </c>
      <c r="J27" s="14" t="s">
        <v>90</v>
      </c>
      <c r="K27" s="13" t="s">
        <v>280</v>
      </c>
      <c r="L27" s="74">
        <v>0.6</v>
      </c>
      <c r="M27" s="46">
        <v>0.6</v>
      </c>
      <c r="N27" s="13">
        <v>4</v>
      </c>
      <c r="O27" s="63" t="s">
        <v>334</v>
      </c>
      <c r="P27" s="22">
        <v>21</v>
      </c>
      <c r="Q27" s="14" t="s">
        <v>147</v>
      </c>
      <c r="R27" s="14" t="s">
        <v>344</v>
      </c>
      <c r="S27" s="14"/>
      <c r="T27" s="14" t="s">
        <v>350</v>
      </c>
      <c r="U27" s="15" t="s">
        <v>353</v>
      </c>
      <c r="V27" s="79">
        <f t="shared" si="5"/>
        <v>0.25</v>
      </c>
      <c r="W27" s="79">
        <f t="shared" si="1"/>
        <v>0.15</v>
      </c>
      <c r="X27" s="79">
        <f t="shared" si="2"/>
        <v>0.4</v>
      </c>
      <c r="Y27" s="71">
        <f t="shared" si="3"/>
        <v>0.36</v>
      </c>
      <c r="Z27" s="80">
        <f t="shared" si="4"/>
        <v>0.6</v>
      </c>
      <c r="AA27" s="85">
        <v>4</v>
      </c>
      <c r="AB27" s="63" t="s">
        <v>334</v>
      </c>
      <c r="AC27" s="14" t="s">
        <v>367</v>
      </c>
      <c r="AD27" s="14" t="s">
        <v>148</v>
      </c>
      <c r="AE27" s="14" t="s">
        <v>148</v>
      </c>
    </row>
    <row r="28" spans="2:32" s="18" customFormat="1" ht="182.25" customHeight="1" x14ac:dyDescent="0.25">
      <c r="B28" s="32" t="s">
        <v>3</v>
      </c>
      <c r="C28" s="33" t="s">
        <v>14</v>
      </c>
      <c r="D28" s="22" t="s">
        <v>87</v>
      </c>
      <c r="E28" s="22" t="s">
        <v>56</v>
      </c>
      <c r="F28" s="28">
        <v>22</v>
      </c>
      <c r="G28" s="14" t="s">
        <v>91</v>
      </c>
      <c r="H28" s="14" t="s">
        <v>163</v>
      </c>
      <c r="I28" s="13" t="s">
        <v>179</v>
      </c>
      <c r="J28" s="14" t="s">
        <v>149</v>
      </c>
      <c r="K28" s="13" t="s">
        <v>280</v>
      </c>
      <c r="L28" s="74">
        <v>0.6</v>
      </c>
      <c r="M28" s="46">
        <v>0.6</v>
      </c>
      <c r="N28" s="13">
        <v>4</v>
      </c>
      <c r="O28" s="63" t="s">
        <v>334</v>
      </c>
      <c r="P28" s="28">
        <v>22</v>
      </c>
      <c r="Q28" s="14" t="s">
        <v>345</v>
      </c>
      <c r="R28" s="14" t="s">
        <v>344</v>
      </c>
      <c r="S28" s="14"/>
      <c r="T28" s="14" t="s">
        <v>350</v>
      </c>
      <c r="U28" s="15" t="s">
        <v>353</v>
      </c>
      <c r="V28" s="79">
        <f t="shared" si="5"/>
        <v>0.25</v>
      </c>
      <c r="W28" s="79">
        <f t="shared" si="1"/>
        <v>0.15</v>
      </c>
      <c r="X28" s="79">
        <f t="shared" si="2"/>
        <v>0.4</v>
      </c>
      <c r="Y28" s="71">
        <f t="shared" si="3"/>
        <v>0.36</v>
      </c>
      <c r="Z28" s="80">
        <f t="shared" si="4"/>
        <v>0.6</v>
      </c>
      <c r="AA28" s="85">
        <v>4</v>
      </c>
      <c r="AB28" s="63" t="s">
        <v>334</v>
      </c>
      <c r="AC28" s="14" t="s">
        <v>367</v>
      </c>
      <c r="AD28" s="13" t="s">
        <v>92</v>
      </c>
      <c r="AE28" s="13" t="s">
        <v>92</v>
      </c>
    </row>
    <row r="29" spans="2:32" s="18" customFormat="1" ht="270" customHeight="1" x14ac:dyDescent="0.25">
      <c r="B29" s="32" t="s">
        <v>3</v>
      </c>
      <c r="C29" s="34" t="s">
        <v>16</v>
      </c>
      <c r="D29" s="34" t="s">
        <v>224</v>
      </c>
      <c r="E29" s="34" t="s">
        <v>7</v>
      </c>
      <c r="F29" s="34">
        <v>23</v>
      </c>
      <c r="G29" s="14" t="s">
        <v>274</v>
      </c>
      <c r="H29" s="13" t="s">
        <v>163</v>
      </c>
      <c r="I29" s="13" t="s">
        <v>273</v>
      </c>
      <c r="J29" s="14" t="s">
        <v>275</v>
      </c>
      <c r="K29" s="13" t="s">
        <v>280</v>
      </c>
      <c r="L29" s="74">
        <v>0.6</v>
      </c>
      <c r="M29" s="46">
        <v>0.6</v>
      </c>
      <c r="N29" s="13">
        <v>4</v>
      </c>
      <c r="O29" s="63" t="s">
        <v>334</v>
      </c>
      <c r="P29" s="34">
        <v>23</v>
      </c>
      <c r="Q29" s="14" t="s">
        <v>346</v>
      </c>
      <c r="R29" s="14" t="s">
        <v>344</v>
      </c>
      <c r="S29" s="14"/>
      <c r="T29" s="14" t="s">
        <v>350</v>
      </c>
      <c r="U29" s="15" t="s">
        <v>354</v>
      </c>
      <c r="V29" s="79">
        <f t="shared" si="5"/>
        <v>0.25</v>
      </c>
      <c r="W29" s="79">
        <f t="shared" si="1"/>
        <v>0.25</v>
      </c>
      <c r="X29" s="79">
        <f t="shared" si="2"/>
        <v>0.5</v>
      </c>
      <c r="Y29" s="71">
        <f t="shared" si="3"/>
        <v>0.3</v>
      </c>
      <c r="Z29" s="80">
        <f t="shared" si="4"/>
        <v>0.6</v>
      </c>
      <c r="AA29" s="85">
        <v>3</v>
      </c>
      <c r="AB29" s="63" t="s">
        <v>334</v>
      </c>
      <c r="AC29" s="14" t="s">
        <v>367</v>
      </c>
      <c r="AD29" s="14" t="s">
        <v>276</v>
      </c>
      <c r="AE29" s="13" t="s">
        <v>277</v>
      </c>
    </row>
    <row r="30" spans="2:32" s="18" customFormat="1" ht="182.25" customHeight="1" x14ac:dyDescent="0.25">
      <c r="B30" s="32" t="s">
        <v>3</v>
      </c>
      <c r="C30" s="34" t="s">
        <v>16</v>
      </c>
      <c r="D30" s="34" t="s">
        <v>224</v>
      </c>
      <c r="E30" s="34" t="s">
        <v>7</v>
      </c>
      <c r="F30" s="34">
        <v>24</v>
      </c>
      <c r="G30" s="14" t="s">
        <v>260</v>
      </c>
      <c r="H30" s="39" t="s">
        <v>162</v>
      </c>
      <c r="I30" s="13" t="s">
        <v>258</v>
      </c>
      <c r="J30" s="14" t="s">
        <v>259</v>
      </c>
      <c r="K30" s="39" t="s">
        <v>279</v>
      </c>
      <c r="L30" s="74">
        <v>0.6</v>
      </c>
      <c r="M30" s="46">
        <v>0.6</v>
      </c>
      <c r="N30" s="13">
        <v>4</v>
      </c>
      <c r="O30" s="63" t="s">
        <v>334</v>
      </c>
      <c r="P30" s="34">
        <v>24</v>
      </c>
      <c r="Q30" s="13" t="s">
        <v>261</v>
      </c>
      <c r="R30" s="13"/>
      <c r="S30" s="13" t="s">
        <v>344</v>
      </c>
      <c r="T30" s="13" t="s">
        <v>349</v>
      </c>
      <c r="U30" s="17" t="s">
        <v>353</v>
      </c>
      <c r="V30" s="79">
        <f t="shared" si="5"/>
        <v>0.15</v>
      </c>
      <c r="W30" s="79">
        <f t="shared" si="1"/>
        <v>0.15</v>
      </c>
      <c r="X30" s="79">
        <f t="shared" si="2"/>
        <v>0.3</v>
      </c>
      <c r="Y30" s="71">
        <f t="shared" si="3"/>
        <v>0.6</v>
      </c>
      <c r="Z30" s="80">
        <f t="shared" si="4"/>
        <v>0.42</v>
      </c>
      <c r="AA30" s="85">
        <v>4</v>
      </c>
      <c r="AB30" s="63" t="s">
        <v>334</v>
      </c>
      <c r="AC30" s="13" t="s">
        <v>367</v>
      </c>
      <c r="AD30" s="13" t="s">
        <v>278</v>
      </c>
      <c r="AE30" s="13" t="s">
        <v>277</v>
      </c>
    </row>
    <row r="31" spans="2:32" s="18" customFormat="1" ht="182.25" customHeight="1" x14ac:dyDescent="0.25">
      <c r="B31" s="32" t="s">
        <v>3</v>
      </c>
      <c r="C31" s="34" t="s">
        <v>16</v>
      </c>
      <c r="D31" s="40" t="s">
        <v>61</v>
      </c>
      <c r="E31" s="40" t="s">
        <v>64</v>
      </c>
      <c r="F31" s="41">
        <v>25</v>
      </c>
      <c r="G31" s="13" t="s">
        <v>100</v>
      </c>
      <c r="H31" s="13" t="s">
        <v>163</v>
      </c>
      <c r="I31" s="13" t="s">
        <v>120</v>
      </c>
      <c r="J31" s="13" t="s">
        <v>99</v>
      </c>
      <c r="K31" s="13" t="s">
        <v>281</v>
      </c>
      <c r="L31" s="74">
        <v>0.6</v>
      </c>
      <c r="M31" s="46">
        <v>0.6</v>
      </c>
      <c r="N31" s="13">
        <v>4</v>
      </c>
      <c r="O31" s="63" t="s">
        <v>334</v>
      </c>
      <c r="P31" s="41">
        <v>25</v>
      </c>
      <c r="Q31" s="13" t="s">
        <v>347</v>
      </c>
      <c r="R31" s="13" t="s">
        <v>344</v>
      </c>
      <c r="S31" s="13"/>
      <c r="T31" s="13" t="s">
        <v>350</v>
      </c>
      <c r="U31" s="17" t="s">
        <v>353</v>
      </c>
      <c r="V31" s="79">
        <f t="shared" si="5"/>
        <v>0.25</v>
      </c>
      <c r="W31" s="79">
        <f t="shared" si="1"/>
        <v>0.15</v>
      </c>
      <c r="X31" s="79">
        <f t="shared" si="2"/>
        <v>0.4</v>
      </c>
      <c r="Y31" s="71">
        <f t="shared" si="3"/>
        <v>0.36</v>
      </c>
      <c r="Z31" s="80">
        <f t="shared" si="4"/>
        <v>0.6</v>
      </c>
      <c r="AA31" s="85">
        <v>4</v>
      </c>
      <c r="AB31" s="63" t="s">
        <v>334</v>
      </c>
      <c r="AC31" s="13" t="s">
        <v>367</v>
      </c>
      <c r="AD31" s="13" t="s">
        <v>222</v>
      </c>
      <c r="AE31" s="15" t="s">
        <v>223</v>
      </c>
    </row>
    <row r="32" spans="2:32" s="18" customFormat="1" ht="182.25" customHeight="1" x14ac:dyDescent="0.25">
      <c r="B32" s="32" t="s">
        <v>3</v>
      </c>
      <c r="C32" s="34" t="s">
        <v>16</v>
      </c>
      <c r="D32" s="40" t="s">
        <v>61</v>
      </c>
      <c r="E32" s="40" t="s">
        <v>64</v>
      </c>
      <c r="F32" s="41">
        <v>26</v>
      </c>
      <c r="G32" s="14" t="s">
        <v>177</v>
      </c>
      <c r="H32" s="14" t="s">
        <v>163</v>
      </c>
      <c r="I32" s="13" t="s">
        <v>178</v>
      </c>
      <c r="J32" s="14" t="s">
        <v>181</v>
      </c>
      <c r="K32" s="13" t="s">
        <v>280</v>
      </c>
      <c r="L32" s="74">
        <v>0.6</v>
      </c>
      <c r="M32" s="46">
        <v>0.6</v>
      </c>
      <c r="N32" s="13">
        <v>4</v>
      </c>
      <c r="O32" s="63" t="s">
        <v>334</v>
      </c>
      <c r="P32" s="41">
        <v>26</v>
      </c>
      <c r="Q32" s="14" t="s">
        <v>182</v>
      </c>
      <c r="R32" s="13" t="s">
        <v>344</v>
      </c>
      <c r="S32" s="14"/>
      <c r="T32" s="14" t="s">
        <v>350</v>
      </c>
      <c r="U32" s="15" t="s">
        <v>353</v>
      </c>
      <c r="V32" s="79">
        <f t="shared" si="5"/>
        <v>0.25</v>
      </c>
      <c r="W32" s="79">
        <f t="shared" si="1"/>
        <v>0.15</v>
      </c>
      <c r="X32" s="79">
        <f t="shared" si="2"/>
        <v>0.4</v>
      </c>
      <c r="Y32" s="71">
        <f t="shared" si="3"/>
        <v>0.36</v>
      </c>
      <c r="Z32" s="80">
        <f t="shared" si="4"/>
        <v>0.6</v>
      </c>
      <c r="AA32" s="85">
        <v>4</v>
      </c>
      <c r="AB32" s="63" t="s">
        <v>334</v>
      </c>
      <c r="AC32" s="14" t="s">
        <v>367</v>
      </c>
      <c r="AD32" s="13" t="s">
        <v>183</v>
      </c>
      <c r="AE32" s="13" t="s">
        <v>184</v>
      </c>
    </row>
    <row r="33" spans="2:31" s="18" customFormat="1" ht="182.25" customHeight="1" x14ac:dyDescent="0.25">
      <c r="B33" s="32" t="s">
        <v>3</v>
      </c>
      <c r="C33" s="34" t="s">
        <v>16</v>
      </c>
      <c r="D33" s="42" t="s">
        <v>17</v>
      </c>
      <c r="E33" s="42" t="s">
        <v>57</v>
      </c>
      <c r="F33" s="42">
        <v>27</v>
      </c>
      <c r="G33" s="14" t="s">
        <v>218</v>
      </c>
      <c r="H33" s="13" t="s">
        <v>163</v>
      </c>
      <c r="I33" s="13" t="s">
        <v>219</v>
      </c>
      <c r="J33" s="14" t="s">
        <v>220</v>
      </c>
      <c r="K33" s="13" t="s">
        <v>281</v>
      </c>
      <c r="L33" s="74">
        <v>0.6</v>
      </c>
      <c r="M33" s="46">
        <v>0.6</v>
      </c>
      <c r="N33" s="13">
        <v>4</v>
      </c>
      <c r="O33" s="63" t="s">
        <v>334</v>
      </c>
      <c r="P33" s="42">
        <v>27</v>
      </c>
      <c r="Q33" s="14" t="s">
        <v>348</v>
      </c>
      <c r="R33" s="14" t="s">
        <v>344</v>
      </c>
      <c r="S33" s="14"/>
      <c r="T33" s="14" t="s">
        <v>350</v>
      </c>
      <c r="U33" s="15" t="s">
        <v>354</v>
      </c>
      <c r="V33" s="79">
        <f t="shared" si="5"/>
        <v>0.25</v>
      </c>
      <c r="W33" s="79">
        <f t="shared" si="1"/>
        <v>0.25</v>
      </c>
      <c r="X33" s="79">
        <f t="shared" si="2"/>
        <v>0.5</v>
      </c>
      <c r="Y33" s="71">
        <f t="shared" si="3"/>
        <v>0.3</v>
      </c>
      <c r="Z33" s="80">
        <f t="shared" si="4"/>
        <v>0.6</v>
      </c>
      <c r="AA33" s="85">
        <v>3</v>
      </c>
      <c r="AB33" s="63" t="s">
        <v>334</v>
      </c>
      <c r="AC33" s="14" t="s">
        <v>367</v>
      </c>
      <c r="AD33" s="13" t="s">
        <v>221</v>
      </c>
      <c r="AE33" s="13" t="s">
        <v>173</v>
      </c>
    </row>
    <row r="34" spans="2:31" s="18" customFormat="1" ht="259.5" customHeight="1" x14ac:dyDescent="0.25">
      <c r="B34" s="32" t="s">
        <v>3</v>
      </c>
      <c r="C34" s="34" t="s">
        <v>16</v>
      </c>
      <c r="D34" s="42" t="s">
        <v>17</v>
      </c>
      <c r="E34" s="42" t="s">
        <v>57</v>
      </c>
      <c r="F34" s="42">
        <v>28</v>
      </c>
      <c r="G34" s="14" t="s">
        <v>267</v>
      </c>
      <c r="H34" s="13" t="s">
        <v>163</v>
      </c>
      <c r="I34" s="13" t="s">
        <v>225</v>
      </c>
      <c r="J34" s="14" t="s">
        <v>268</v>
      </c>
      <c r="K34" s="13" t="s">
        <v>281</v>
      </c>
      <c r="L34" s="74">
        <v>0.6</v>
      </c>
      <c r="M34" s="46">
        <v>0.6</v>
      </c>
      <c r="N34" s="13">
        <v>4</v>
      </c>
      <c r="O34" s="63" t="s">
        <v>334</v>
      </c>
      <c r="P34" s="42">
        <v>28</v>
      </c>
      <c r="Q34" s="13" t="s">
        <v>269</v>
      </c>
      <c r="R34" s="14" t="s">
        <v>344</v>
      </c>
      <c r="S34" s="13"/>
      <c r="T34" s="13" t="s">
        <v>350</v>
      </c>
      <c r="U34" s="17" t="s">
        <v>354</v>
      </c>
      <c r="V34" s="79">
        <f t="shared" si="5"/>
        <v>0.25</v>
      </c>
      <c r="W34" s="79">
        <f t="shared" si="1"/>
        <v>0.25</v>
      </c>
      <c r="X34" s="79">
        <f t="shared" si="2"/>
        <v>0.5</v>
      </c>
      <c r="Y34" s="71">
        <f t="shared" si="3"/>
        <v>0.3</v>
      </c>
      <c r="Z34" s="80">
        <f t="shared" si="4"/>
        <v>0.6</v>
      </c>
      <c r="AA34" s="85">
        <v>3</v>
      </c>
      <c r="AB34" s="63" t="s">
        <v>334</v>
      </c>
      <c r="AC34" s="13" t="s">
        <v>367</v>
      </c>
      <c r="AD34" s="14" t="s">
        <v>270</v>
      </c>
      <c r="AE34" s="13" t="s">
        <v>271</v>
      </c>
    </row>
    <row r="35" spans="2:31" s="18" customFormat="1" ht="253.5" customHeight="1" x14ac:dyDescent="0.25">
      <c r="B35" s="32" t="s">
        <v>3</v>
      </c>
      <c r="C35" s="34" t="s">
        <v>16</v>
      </c>
      <c r="D35" s="42" t="s">
        <v>17</v>
      </c>
      <c r="E35" s="42" t="s">
        <v>57</v>
      </c>
      <c r="F35" s="42">
        <v>29</v>
      </c>
      <c r="G35" s="14" t="s">
        <v>263</v>
      </c>
      <c r="H35" s="13" t="s">
        <v>163</v>
      </c>
      <c r="I35" s="13" t="s">
        <v>262</v>
      </c>
      <c r="J35" s="14" t="s">
        <v>264</v>
      </c>
      <c r="K35" s="13" t="s">
        <v>281</v>
      </c>
      <c r="L35" s="74">
        <v>0.6</v>
      </c>
      <c r="M35" s="46">
        <v>0.6</v>
      </c>
      <c r="N35" s="13">
        <v>4</v>
      </c>
      <c r="O35" s="63" t="s">
        <v>334</v>
      </c>
      <c r="P35" s="42">
        <v>29</v>
      </c>
      <c r="Q35" s="13" t="s">
        <v>265</v>
      </c>
      <c r="R35" s="13" t="s">
        <v>344</v>
      </c>
      <c r="S35" s="13"/>
      <c r="T35" s="13" t="s">
        <v>350</v>
      </c>
      <c r="U35" s="17" t="s">
        <v>353</v>
      </c>
      <c r="V35" s="79">
        <f t="shared" si="5"/>
        <v>0.25</v>
      </c>
      <c r="W35" s="79">
        <f t="shared" si="1"/>
        <v>0.15</v>
      </c>
      <c r="X35" s="79">
        <f t="shared" si="2"/>
        <v>0.4</v>
      </c>
      <c r="Y35" s="71">
        <f t="shared" si="3"/>
        <v>0.36</v>
      </c>
      <c r="Z35" s="80">
        <f t="shared" si="4"/>
        <v>0.6</v>
      </c>
      <c r="AA35" s="85">
        <v>4</v>
      </c>
      <c r="AB35" s="63" t="s">
        <v>334</v>
      </c>
      <c r="AC35" s="13" t="s">
        <v>367</v>
      </c>
      <c r="AD35" s="14" t="s">
        <v>266</v>
      </c>
      <c r="AE35" s="13"/>
    </row>
    <row r="36" spans="2:31" s="18" customFormat="1" ht="141" customHeight="1" x14ac:dyDescent="0.25">
      <c r="B36" s="32" t="s">
        <v>3</v>
      </c>
      <c r="C36" s="29" t="s">
        <v>18</v>
      </c>
      <c r="D36" s="29" t="s">
        <v>167</v>
      </c>
      <c r="E36" s="29" t="s">
        <v>56</v>
      </c>
      <c r="F36" s="36">
        <v>30</v>
      </c>
      <c r="G36" s="14" t="s">
        <v>168</v>
      </c>
      <c r="H36" s="38" t="s">
        <v>162</v>
      </c>
      <c r="I36" s="13" t="s">
        <v>170</v>
      </c>
      <c r="J36" s="14" t="s">
        <v>169</v>
      </c>
      <c r="K36" s="39" t="s">
        <v>279</v>
      </c>
      <c r="L36" s="74">
        <v>0.6</v>
      </c>
      <c r="M36" s="46">
        <v>0.6</v>
      </c>
      <c r="N36" s="13">
        <v>4</v>
      </c>
      <c r="O36" s="63" t="s">
        <v>334</v>
      </c>
      <c r="P36" s="36">
        <v>30</v>
      </c>
      <c r="Q36" s="14" t="s">
        <v>171</v>
      </c>
      <c r="R36" s="14" t="s">
        <v>344</v>
      </c>
      <c r="S36" s="14"/>
      <c r="T36" s="14" t="s">
        <v>350</v>
      </c>
      <c r="U36" s="15" t="s">
        <v>353</v>
      </c>
      <c r="V36" s="79">
        <f t="shared" si="5"/>
        <v>0.25</v>
      </c>
      <c r="W36" s="79">
        <f t="shared" si="1"/>
        <v>0.15</v>
      </c>
      <c r="X36" s="79">
        <f t="shared" si="2"/>
        <v>0.4</v>
      </c>
      <c r="Y36" s="71">
        <f t="shared" si="3"/>
        <v>0.36</v>
      </c>
      <c r="Z36" s="80">
        <f t="shared" si="4"/>
        <v>0.6</v>
      </c>
      <c r="AA36" s="85">
        <v>4</v>
      </c>
      <c r="AB36" s="63" t="s">
        <v>334</v>
      </c>
      <c r="AC36" s="14" t="s">
        <v>367</v>
      </c>
      <c r="AD36" s="14" t="s">
        <v>172</v>
      </c>
      <c r="AE36" s="14" t="s">
        <v>173</v>
      </c>
    </row>
    <row r="37" spans="2:31" s="18" customFormat="1" ht="182.25" customHeight="1" x14ac:dyDescent="0.25">
      <c r="B37" s="32" t="s">
        <v>3</v>
      </c>
      <c r="C37" s="29" t="s">
        <v>18</v>
      </c>
      <c r="D37" s="29" t="s">
        <v>167</v>
      </c>
      <c r="E37" s="29" t="s">
        <v>56</v>
      </c>
      <c r="F37" s="36">
        <v>31</v>
      </c>
      <c r="G37" s="14" t="s">
        <v>85</v>
      </c>
      <c r="H37" s="14" t="s">
        <v>163</v>
      </c>
      <c r="I37" s="13" t="s">
        <v>84</v>
      </c>
      <c r="J37" s="14" t="s">
        <v>86</v>
      </c>
      <c r="K37" s="13" t="s">
        <v>31</v>
      </c>
      <c r="L37" s="46">
        <v>0.4</v>
      </c>
      <c r="M37" s="46">
        <v>0.8</v>
      </c>
      <c r="N37" s="13">
        <v>6</v>
      </c>
      <c r="O37" s="49" t="s">
        <v>312</v>
      </c>
      <c r="P37" s="36">
        <v>31</v>
      </c>
      <c r="Q37" s="14" t="s">
        <v>174</v>
      </c>
      <c r="R37" s="14"/>
      <c r="S37" s="14" t="s">
        <v>344</v>
      </c>
      <c r="T37" s="14" t="s">
        <v>351</v>
      </c>
      <c r="U37" s="15" t="s">
        <v>353</v>
      </c>
      <c r="V37" s="79">
        <f t="shared" si="5"/>
        <v>0.1</v>
      </c>
      <c r="W37" s="79">
        <f t="shared" si="1"/>
        <v>0.15</v>
      </c>
      <c r="X37" s="79">
        <f t="shared" si="2"/>
        <v>0.25</v>
      </c>
      <c r="Y37" s="71">
        <f t="shared" si="3"/>
        <v>0.4</v>
      </c>
      <c r="Z37" s="80">
        <f t="shared" si="4"/>
        <v>0.60000000000000009</v>
      </c>
      <c r="AA37" s="85">
        <v>4</v>
      </c>
      <c r="AB37" s="63" t="s">
        <v>334</v>
      </c>
      <c r="AC37" s="14" t="s">
        <v>368</v>
      </c>
      <c r="AD37" s="14" t="s">
        <v>175</v>
      </c>
      <c r="AE37" s="14" t="s">
        <v>176</v>
      </c>
    </row>
    <row r="38" spans="2:31" s="18" customFormat="1" ht="222" customHeight="1" x14ac:dyDescent="0.25">
      <c r="B38" s="32" t="s">
        <v>3</v>
      </c>
      <c r="C38" s="29" t="s">
        <v>18</v>
      </c>
      <c r="D38" s="29" t="s">
        <v>189</v>
      </c>
      <c r="E38" s="29" t="s">
        <v>56</v>
      </c>
      <c r="F38" s="36">
        <v>32</v>
      </c>
      <c r="G38" s="14" t="s">
        <v>185</v>
      </c>
      <c r="H38" s="38" t="s">
        <v>162</v>
      </c>
      <c r="I38" s="13" t="s">
        <v>186</v>
      </c>
      <c r="J38" s="14" t="s">
        <v>83</v>
      </c>
      <c r="K38" s="39" t="s">
        <v>279</v>
      </c>
      <c r="L38" s="74">
        <v>0.6</v>
      </c>
      <c r="M38" s="74">
        <v>0.6</v>
      </c>
      <c r="N38" s="13">
        <v>4</v>
      </c>
      <c r="O38" s="63" t="s">
        <v>334</v>
      </c>
      <c r="P38" s="36">
        <v>32</v>
      </c>
      <c r="Q38" s="14" t="s">
        <v>188</v>
      </c>
      <c r="R38" s="14" t="s">
        <v>344</v>
      </c>
      <c r="S38" s="14"/>
      <c r="T38" s="14" t="s">
        <v>350</v>
      </c>
      <c r="U38" s="15" t="s">
        <v>353</v>
      </c>
      <c r="V38" s="79">
        <f t="shared" si="5"/>
        <v>0.25</v>
      </c>
      <c r="W38" s="79">
        <f t="shared" si="1"/>
        <v>0.15</v>
      </c>
      <c r="X38" s="79">
        <f t="shared" si="2"/>
        <v>0.4</v>
      </c>
      <c r="Y38" s="71">
        <f t="shared" si="3"/>
        <v>0.36</v>
      </c>
      <c r="Z38" s="80">
        <f t="shared" si="4"/>
        <v>0.6</v>
      </c>
      <c r="AA38" s="85">
        <v>4</v>
      </c>
      <c r="AB38" s="63" t="s">
        <v>334</v>
      </c>
      <c r="AC38" s="14" t="s">
        <v>367</v>
      </c>
      <c r="AD38" s="14" t="s">
        <v>187</v>
      </c>
      <c r="AE38" s="14" t="s">
        <v>173</v>
      </c>
    </row>
    <row r="39" spans="2:31" s="18" customFormat="1" ht="182.25" customHeight="1" x14ac:dyDescent="0.25">
      <c r="B39" s="32" t="s">
        <v>3</v>
      </c>
      <c r="C39" s="35" t="s">
        <v>4</v>
      </c>
      <c r="D39" s="22" t="s">
        <v>19</v>
      </c>
      <c r="E39" s="22" t="s">
        <v>56</v>
      </c>
      <c r="F39" s="22">
        <v>33</v>
      </c>
      <c r="G39" s="13" t="s">
        <v>75</v>
      </c>
      <c r="H39" s="13" t="s">
        <v>163</v>
      </c>
      <c r="I39" s="13" t="s">
        <v>150</v>
      </c>
      <c r="J39" s="14" t="s">
        <v>151</v>
      </c>
      <c r="K39" s="13" t="s">
        <v>280</v>
      </c>
      <c r="L39" s="46">
        <v>0.6</v>
      </c>
      <c r="M39" s="46">
        <v>0.4</v>
      </c>
      <c r="N39" s="13">
        <v>4</v>
      </c>
      <c r="O39" s="63" t="s">
        <v>334</v>
      </c>
      <c r="P39" s="22">
        <v>33</v>
      </c>
      <c r="Q39" s="21" t="s">
        <v>154</v>
      </c>
      <c r="R39" s="21" t="s">
        <v>344</v>
      </c>
      <c r="S39" s="21"/>
      <c r="T39" s="21" t="s">
        <v>350</v>
      </c>
      <c r="U39" s="81" t="s">
        <v>353</v>
      </c>
      <c r="V39" s="79">
        <f t="shared" si="5"/>
        <v>0.25</v>
      </c>
      <c r="W39" s="79">
        <f t="shared" si="1"/>
        <v>0.15</v>
      </c>
      <c r="X39" s="79">
        <f t="shared" si="2"/>
        <v>0.4</v>
      </c>
      <c r="Y39" s="71">
        <f t="shared" si="3"/>
        <v>0.36</v>
      </c>
      <c r="Z39" s="80">
        <f t="shared" si="4"/>
        <v>0.4</v>
      </c>
      <c r="AA39" s="85">
        <v>3</v>
      </c>
      <c r="AB39" s="63" t="s">
        <v>334</v>
      </c>
      <c r="AC39" s="21" t="s">
        <v>367</v>
      </c>
      <c r="AD39" s="21" t="s">
        <v>152</v>
      </c>
      <c r="AE39" s="14" t="s">
        <v>153</v>
      </c>
    </row>
    <row r="40" spans="2:31" s="18" customFormat="1" ht="192" customHeight="1" x14ac:dyDescent="0.25">
      <c r="B40" s="32" t="s">
        <v>3</v>
      </c>
      <c r="C40" s="35" t="s">
        <v>4</v>
      </c>
      <c r="D40" s="22" t="s">
        <v>20</v>
      </c>
      <c r="E40" s="22" t="s">
        <v>56</v>
      </c>
      <c r="F40" s="22">
        <v>34</v>
      </c>
      <c r="G40" s="13" t="s">
        <v>190</v>
      </c>
      <c r="H40" s="39" t="s">
        <v>162</v>
      </c>
      <c r="I40" s="13" t="s">
        <v>193</v>
      </c>
      <c r="J40" s="14" t="s">
        <v>191</v>
      </c>
      <c r="K40" s="39" t="s">
        <v>279</v>
      </c>
      <c r="L40" s="74">
        <v>0.6</v>
      </c>
      <c r="M40" s="74">
        <v>0.6</v>
      </c>
      <c r="N40" s="13">
        <v>4</v>
      </c>
      <c r="O40" s="63" t="s">
        <v>334</v>
      </c>
      <c r="P40" s="22">
        <v>34</v>
      </c>
      <c r="Q40" s="14" t="s">
        <v>194</v>
      </c>
      <c r="R40" s="14" t="s">
        <v>344</v>
      </c>
      <c r="S40" s="14"/>
      <c r="T40" s="14" t="s">
        <v>350</v>
      </c>
      <c r="U40" s="15" t="s">
        <v>353</v>
      </c>
      <c r="V40" s="79">
        <f t="shared" si="5"/>
        <v>0.25</v>
      </c>
      <c r="W40" s="79">
        <f t="shared" si="1"/>
        <v>0.15</v>
      </c>
      <c r="X40" s="79">
        <f t="shared" si="2"/>
        <v>0.4</v>
      </c>
      <c r="Y40" s="71">
        <f t="shared" si="3"/>
        <v>0.36</v>
      </c>
      <c r="Z40" s="80">
        <f t="shared" si="4"/>
        <v>0.6</v>
      </c>
      <c r="AA40" s="85">
        <v>4</v>
      </c>
      <c r="AB40" s="63" t="s">
        <v>334</v>
      </c>
      <c r="AC40" s="14" t="s">
        <v>367</v>
      </c>
      <c r="AD40" s="14" t="s">
        <v>192</v>
      </c>
      <c r="AE40" s="14" t="s">
        <v>209</v>
      </c>
    </row>
    <row r="41" spans="2:31" s="18" customFormat="1" ht="182.25" customHeight="1" x14ac:dyDescent="0.25">
      <c r="B41" s="32" t="s">
        <v>3</v>
      </c>
      <c r="C41" s="35" t="s">
        <v>4</v>
      </c>
      <c r="D41" s="22" t="s">
        <v>21</v>
      </c>
      <c r="E41" s="22" t="s">
        <v>56</v>
      </c>
      <c r="F41" s="22">
        <v>35</v>
      </c>
      <c r="G41" s="13" t="s">
        <v>195</v>
      </c>
      <c r="H41" s="39" t="s">
        <v>162</v>
      </c>
      <c r="I41" s="13" t="s">
        <v>196</v>
      </c>
      <c r="J41" s="14" t="s">
        <v>197</v>
      </c>
      <c r="K41" s="39" t="s">
        <v>279</v>
      </c>
      <c r="L41" s="74">
        <v>0.6</v>
      </c>
      <c r="M41" s="46">
        <v>0.4</v>
      </c>
      <c r="N41" s="13">
        <v>4</v>
      </c>
      <c r="O41" s="63" t="s">
        <v>334</v>
      </c>
      <c r="P41" s="22">
        <v>35</v>
      </c>
      <c r="Q41" s="13" t="s">
        <v>98</v>
      </c>
      <c r="R41" s="13"/>
      <c r="S41" s="13" t="s">
        <v>344</v>
      </c>
      <c r="T41" s="13" t="s">
        <v>349</v>
      </c>
      <c r="U41" s="17" t="s">
        <v>353</v>
      </c>
      <c r="V41" s="79">
        <f t="shared" si="5"/>
        <v>0.15</v>
      </c>
      <c r="W41" s="79">
        <f t="shared" si="1"/>
        <v>0.15</v>
      </c>
      <c r="X41" s="79">
        <f t="shared" si="2"/>
        <v>0.3</v>
      </c>
      <c r="Y41" s="71">
        <f t="shared" si="3"/>
        <v>0.6</v>
      </c>
      <c r="Z41" s="80">
        <f t="shared" si="4"/>
        <v>0.28000000000000003</v>
      </c>
      <c r="AA41" s="85">
        <v>3</v>
      </c>
      <c r="AB41" s="63" t="s">
        <v>334</v>
      </c>
      <c r="AC41" s="13" t="s">
        <v>367</v>
      </c>
      <c r="AD41" s="13" t="s">
        <v>198</v>
      </c>
      <c r="AE41" s="13" t="s">
        <v>199</v>
      </c>
    </row>
    <row r="42" spans="2:31" s="18" customFormat="1" ht="182.25" customHeight="1" x14ac:dyDescent="0.25">
      <c r="B42" s="32" t="s">
        <v>3</v>
      </c>
      <c r="C42" s="35" t="s">
        <v>4</v>
      </c>
      <c r="D42" s="22" t="s">
        <v>21</v>
      </c>
      <c r="E42" s="22" t="s">
        <v>56</v>
      </c>
      <c r="F42" s="22">
        <v>36</v>
      </c>
      <c r="G42" s="13" t="s">
        <v>79</v>
      </c>
      <c r="H42" s="13" t="s">
        <v>163</v>
      </c>
      <c r="I42" s="13" t="s">
        <v>200</v>
      </c>
      <c r="J42" s="14" t="s">
        <v>201</v>
      </c>
      <c r="K42" s="13" t="s">
        <v>280</v>
      </c>
      <c r="L42" s="74">
        <v>0.6</v>
      </c>
      <c r="M42" s="46">
        <v>0.4</v>
      </c>
      <c r="N42" s="13">
        <v>4</v>
      </c>
      <c r="O42" s="63" t="s">
        <v>334</v>
      </c>
      <c r="P42" s="22">
        <v>36</v>
      </c>
      <c r="Q42" s="14" t="s">
        <v>202</v>
      </c>
      <c r="R42" s="14"/>
      <c r="S42" s="13" t="s">
        <v>344</v>
      </c>
      <c r="T42" s="13" t="s">
        <v>349</v>
      </c>
      <c r="U42" s="17" t="s">
        <v>353</v>
      </c>
      <c r="V42" s="79">
        <f t="shared" si="5"/>
        <v>0.15</v>
      </c>
      <c r="W42" s="79">
        <f t="shared" si="1"/>
        <v>0.15</v>
      </c>
      <c r="X42" s="79">
        <f t="shared" si="2"/>
        <v>0.3</v>
      </c>
      <c r="Y42" s="71">
        <f t="shared" si="3"/>
        <v>0.6</v>
      </c>
      <c r="Z42" s="80">
        <f t="shared" si="4"/>
        <v>0.28000000000000003</v>
      </c>
      <c r="AA42" s="85">
        <v>3</v>
      </c>
      <c r="AB42" s="63" t="s">
        <v>334</v>
      </c>
      <c r="AC42" s="14" t="s">
        <v>367</v>
      </c>
      <c r="AD42" s="13" t="s">
        <v>80</v>
      </c>
      <c r="AE42" s="13" t="s">
        <v>199</v>
      </c>
    </row>
    <row r="43" spans="2:31" s="18" customFormat="1" ht="182.25" customHeight="1" x14ac:dyDescent="0.25">
      <c r="B43" s="32" t="s">
        <v>3</v>
      </c>
      <c r="C43" s="35" t="s">
        <v>4</v>
      </c>
      <c r="D43" s="22" t="s">
        <v>22</v>
      </c>
      <c r="E43" s="22" t="s">
        <v>56</v>
      </c>
      <c r="F43" s="22">
        <v>37</v>
      </c>
      <c r="G43" s="13" t="s">
        <v>203</v>
      </c>
      <c r="H43" s="39" t="s">
        <v>162</v>
      </c>
      <c r="I43" s="13" t="s">
        <v>121</v>
      </c>
      <c r="J43" s="14" t="s">
        <v>78</v>
      </c>
      <c r="K43" s="39" t="s">
        <v>279</v>
      </c>
      <c r="L43" s="74">
        <v>0.6</v>
      </c>
      <c r="M43" s="74">
        <v>0.6</v>
      </c>
      <c r="N43" s="13">
        <v>4</v>
      </c>
      <c r="O43" s="63" t="s">
        <v>334</v>
      </c>
      <c r="P43" s="22">
        <v>37</v>
      </c>
      <c r="Q43" s="13" t="s">
        <v>204</v>
      </c>
      <c r="R43" s="13" t="s">
        <v>344</v>
      </c>
      <c r="S43" s="13"/>
      <c r="T43" s="13" t="s">
        <v>350</v>
      </c>
      <c r="U43" s="17" t="s">
        <v>353</v>
      </c>
      <c r="V43" s="79">
        <f t="shared" si="5"/>
        <v>0.25</v>
      </c>
      <c r="W43" s="79">
        <f t="shared" si="1"/>
        <v>0.15</v>
      </c>
      <c r="X43" s="79">
        <f t="shared" si="2"/>
        <v>0.4</v>
      </c>
      <c r="Y43" s="71">
        <f t="shared" si="3"/>
        <v>0.36</v>
      </c>
      <c r="Z43" s="80">
        <f t="shared" si="4"/>
        <v>0.6</v>
      </c>
      <c r="AA43" s="85">
        <v>4</v>
      </c>
      <c r="AB43" s="63" t="s">
        <v>334</v>
      </c>
      <c r="AC43" s="13" t="s">
        <v>367</v>
      </c>
      <c r="AD43" s="13" t="s">
        <v>205</v>
      </c>
      <c r="AE43" s="13" t="s">
        <v>173</v>
      </c>
    </row>
    <row r="44" spans="2:31" s="18" customFormat="1" ht="182.25" customHeight="1" x14ac:dyDescent="0.25">
      <c r="B44" s="32" t="s">
        <v>3</v>
      </c>
      <c r="C44" s="35" t="s">
        <v>4</v>
      </c>
      <c r="D44" s="22" t="s">
        <v>95</v>
      </c>
      <c r="E44" s="22" t="s">
        <v>96</v>
      </c>
      <c r="F44" s="22">
        <v>38</v>
      </c>
      <c r="G44" s="13" t="s">
        <v>272</v>
      </c>
      <c r="H44" s="13" t="s">
        <v>163</v>
      </c>
      <c r="I44" s="13" t="s">
        <v>122</v>
      </c>
      <c r="J44" s="14" t="s">
        <v>206</v>
      </c>
      <c r="K44" s="13" t="s">
        <v>280</v>
      </c>
      <c r="L44" s="46">
        <v>0.4</v>
      </c>
      <c r="M44" s="46">
        <v>0.4</v>
      </c>
      <c r="N44" s="13">
        <v>3</v>
      </c>
      <c r="O44" s="63" t="s">
        <v>334</v>
      </c>
      <c r="P44" s="22">
        <v>38</v>
      </c>
      <c r="Q44" s="14" t="s">
        <v>207</v>
      </c>
      <c r="R44" s="14"/>
      <c r="S44" s="14" t="s">
        <v>344</v>
      </c>
      <c r="T44" s="14" t="s">
        <v>349</v>
      </c>
      <c r="U44" s="15" t="s">
        <v>353</v>
      </c>
      <c r="V44" s="79">
        <f t="shared" si="5"/>
        <v>0.15</v>
      </c>
      <c r="W44" s="79">
        <f t="shared" si="1"/>
        <v>0.15</v>
      </c>
      <c r="X44" s="79">
        <f t="shared" si="2"/>
        <v>0.3</v>
      </c>
      <c r="Y44" s="71">
        <f t="shared" si="3"/>
        <v>0.4</v>
      </c>
      <c r="Z44" s="80">
        <f t="shared" si="4"/>
        <v>0.28000000000000003</v>
      </c>
      <c r="AA44" s="85">
        <v>2</v>
      </c>
      <c r="AB44" s="60" t="s">
        <v>310</v>
      </c>
      <c r="AC44" s="14" t="s">
        <v>367</v>
      </c>
      <c r="AD44" s="13" t="s">
        <v>208</v>
      </c>
      <c r="AE44" s="14" t="s">
        <v>209</v>
      </c>
    </row>
    <row r="45" spans="2:31" s="18" customFormat="1" ht="119.25" customHeight="1" x14ac:dyDescent="0.25">
      <c r="B45" s="37" t="s">
        <v>23</v>
      </c>
      <c r="C45" s="34" t="s">
        <v>24</v>
      </c>
      <c r="D45" s="34" t="s">
        <v>25</v>
      </c>
      <c r="E45" s="34" t="s">
        <v>58</v>
      </c>
      <c r="F45" s="34">
        <v>39</v>
      </c>
      <c r="G45" s="13" t="s">
        <v>158</v>
      </c>
      <c r="H45" s="13" t="s">
        <v>163</v>
      </c>
      <c r="I45" s="13" t="s">
        <v>123</v>
      </c>
      <c r="J45" s="14" t="s">
        <v>156</v>
      </c>
      <c r="K45" s="13" t="s">
        <v>280</v>
      </c>
      <c r="L45" s="46">
        <v>0.4</v>
      </c>
      <c r="M45" s="46">
        <v>0.4</v>
      </c>
      <c r="N45" s="13">
        <v>3</v>
      </c>
      <c r="O45" s="63" t="s">
        <v>334</v>
      </c>
      <c r="P45" s="34">
        <v>39</v>
      </c>
      <c r="Q45" s="13" t="s">
        <v>157</v>
      </c>
      <c r="R45" s="13" t="s">
        <v>344</v>
      </c>
      <c r="S45" s="13"/>
      <c r="T45" s="13" t="s">
        <v>350</v>
      </c>
      <c r="U45" s="17" t="s">
        <v>353</v>
      </c>
      <c r="V45" s="79">
        <f t="shared" si="5"/>
        <v>0.25</v>
      </c>
      <c r="W45" s="79">
        <f t="shared" si="1"/>
        <v>0.15</v>
      </c>
      <c r="X45" s="79">
        <f t="shared" si="2"/>
        <v>0.4</v>
      </c>
      <c r="Y45" s="71">
        <f t="shared" si="3"/>
        <v>0.24</v>
      </c>
      <c r="Z45" s="80">
        <f t="shared" si="4"/>
        <v>0.4</v>
      </c>
      <c r="AA45" s="85">
        <v>2</v>
      </c>
      <c r="AB45" s="60" t="s">
        <v>310</v>
      </c>
      <c r="AC45" s="13" t="s">
        <v>367</v>
      </c>
      <c r="AD45" s="13" t="s">
        <v>157</v>
      </c>
      <c r="AE45" s="13" t="s">
        <v>157</v>
      </c>
    </row>
    <row r="46" spans="2:31" s="18" customFormat="1" ht="119.25" customHeight="1" x14ac:dyDescent="0.25">
      <c r="B46" s="37" t="s">
        <v>23</v>
      </c>
      <c r="C46" s="34" t="s">
        <v>24</v>
      </c>
      <c r="D46" s="34" t="s">
        <v>25</v>
      </c>
      <c r="E46" s="34" t="s">
        <v>58</v>
      </c>
      <c r="F46" s="34">
        <v>40</v>
      </c>
      <c r="G46" s="13" t="s">
        <v>74</v>
      </c>
      <c r="H46" s="13" t="s">
        <v>163</v>
      </c>
      <c r="I46" s="12" t="s">
        <v>155</v>
      </c>
      <c r="J46" s="14" t="s">
        <v>156</v>
      </c>
      <c r="K46" s="13" t="s">
        <v>280</v>
      </c>
      <c r="L46" s="46">
        <v>0.4</v>
      </c>
      <c r="M46" s="46">
        <v>0.4</v>
      </c>
      <c r="N46" s="13">
        <v>3</v>
      </c>
      <c r="O46" s="63" t="s">
        <v>334</v>
      </c>
      <c r="P46" s="34">
        <v>40</v>
      </c>
      <c r="Q46" s="13" t="s">
        <v>157</v>
      </c>
      <c r="R46" s="13" t="s">
        <v>344</v>
      </c>
      <c r="S46" s="13"/>
      <c r="T46" s="13" t="s">
        <v>350</v>
      </c>
      <c r="U46" s="17" t="s">
        <v>353</v>
      </c>
      <c r="V46" s="79">
        <f t="shared" si="5"/>
        <v>0.25</v>
      </c>
      <c r="W46" s="79">
        <f t="shared" si="1"/>
        <v>0.15</v>
      </c>
      <c r="X46" s="79">
        <f t="shared" si="2"/>
        <v>0.4</v>
      </c>
      <c r="Y46" s="71">
        <f t="shared" si="3"/>
        <v>0.24</v>
      </c>
      <c r="Z46" s="80">
        <f t="shared" si="4"/>
        <v>0.4</v>
      </c>
      <c r="AA46" s="85">
        <v>2</v>
      </c>
      <c r="AB46" s="60" t="s">
        <v>310</v>
      </c>
      <c r="AC46" s="13" t="s">
        <v>367</v>
      </c>
      <c r="AD46" s="13" t="s">
        <v>157</v>
      </c>
      <c r="AE46" s="13" t="s">
        <v>157</v>
      </c>
    </row>
    <row r="47" spans="2:31" s="18" customFormat="1" ht="192" customHeight="1" x14ac:dyDescent="0.25">
      <c r="B47" s="37" t="s">
        <v>23</v>
      </c>
      <c r="C47" s="34" t="s">
        <v>24</v>
      </c>
      <c r="D47" s="34" t="s">
        <v>25</v>
      </c>
      <c r="E47" s="34" t="s">
        <v>58</v>
      </c>
      <c r="F47" s="34">
        <v>41</v>
      </c>
      <c r="G47" s="13" t="s">
        <v>159</v>
      </c>
      <c r="H47" s="13" t="s">
        <v>163</v>
      </c>
      <c r="I47" s="12" t="s">
        <v>124</v>
      </c>
      <c r="J47" s="14" t="s">
        <v>160</v>
      </c>
      <c r="K47" s="13" t="s">
        <v>280</v>
      </c>
      <c r="L47" s="46">
        <v>0.4</v>
      </c>
      <c r="M47" s="46">
        <v>0.6</v>
      </c>
      <c r="N47" s="13">
        <v>4</v>
      </c>
      <c r="O47" s="63" t="s">
        <v>334</v>
      </c>
      <c r="P47" s="34">
        <v>41</v>
      </c>
      <c r="Q47" s="13" t="s">
        <v>157</v>
      </c>
      <c r="R47" s="13" t="s">
        <v>344</v>
      </c>
      <c r="S47" s="13"/>
      <c r="T47" s="13" t="s">
        <v>350</v>
      </c>
      <c r="U47" s="17" t="s">
        <v>353</v>
      </c>
      <c r="V47" s="79">
        <f t="shared" si="5"/>
        <v>0.25</v>
      </c>
      <c r="W47" s="79">
        <f t="shared" si="1"/>
        <v>0.15</v>
      </c>
      <c r="X47" s="79">
        <f t="shared" si="2"/>
        <v>0.4</v>
      </c>
      <c r="Y47" s="71">
        <f t="shared" si="3"/>
        <v>0.24</v>
      </c>
      <c r="Z47" s="80">
        <f t="shared" si="4"/>
        <v>0.6</v>
      </c>
      <c r="AA47" s="85">
        <v>3</v>
      </c>
      <c r="AB47" s="63" t="s">
        <v>334</v>
      </c>
      <c r="AC47" s="13" t="s">
        <v>367</v>
      </c>
      <c r="AD47" s="13" t="s">
        <v>157</v>
      </c>
      <c r="AE47" s="13" t="s">
        <v>157</v>
      </c>
    </row>
    <row r="48" spans="2:31" s="18" customFormat="1" x14ac:dyDescent="0.25">
      <c r="B48" s="8"/>
      <c r="C48" s="10"/>
      <c r="D48" s="10"/>
      <c r="E48" s="10"/>
      <c r="F48" s="10"/>
      <c r="L48" s="47"/>
      <c r="M48" s="47"/>
      <c r="V48" s="47"/>
      <c r="W48" s="47"/>
      <c r="X48" s="47"/>
      <c r="Y48" s="47"/>
      <c r="Z48" s="47"/>
      <c r="AA48" s="86"/>
    </row>
    <row r="49" spans="2:27" s="18" customFormat="1" x14ac:dyDescent="0.25">
      <c r="B49" s="8"/>
      <c r="C49" s="10"/>
      <c r="D49" s="10"/>
      <c r="E49" s="10"/>
      <c r="F49" s="10"/>
      <c r="L49" s="47"/>
      <c r="M49" s="47"/>
      <c r="V49" s="47"/>
      <c r="W49" s="47"/>
      <c r="X49" s="47"/>
      <c r="Y49" s="47"/>
      <c r="Z49" s="47"/>
      <c r="AA49" s="86"/>
    </row>
    <row r="50" spans="2:27" s="18" customFormat="1" x14ac:dyDescent="0.25">
      <c r="B50" s="8"/>
      <c r="C50" s="10"/>
      <c r="D50" s="10"/>
      <c r="E50" s="10"/>
      <c r="F50" s="10"/>
      <c r="L50" s="47"/>
      <c r="M50" s="47"/>
      <c r="V50" s="47"/>
      <c r="W50" s="47"/>
      <c r="X50" s="47"/>
      <c r="Y50" s="47"/>
      <c r="Z50" s="47"/>
      <c r="AA50" s="86"/>
    </row>
  </sheetData>
  <autoFilter ref="A6:AE50" xr:uid="{00000000-0009-0000-0000-000007000000}"/>
  <mergeCells count="6">
    <mergeCell ref="L2:O3"/>
    <mergeCell ref="R3:S3"/>
    <mergeCell ref="Y2:AB3"/>
    <mergeCell ref="T3:U3"/>
    <mergeCell ref="V3:X3"/>
    <mergeCell ref="R2:X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9"/>
  <sheetViews>
    <sheetView showGridLines="0" workbookViewId="0"/>
  </sheetViews>
  <sheetFormatPr baseColWidth="10" defaultRowHeight="15" x14ac:dyDescent="0.25"/>
  <cols>
    <col min="1" max="1" width="5" style="3" customWidth="1"/>
    <col min="2" max="2" width="2.85546875" style="1" bestFit="1" customWidth="1"/>
    <col min="3" max="3" width="36" style="1" bestFit="1" customWidth="1"/>
    <col min="4" max="4" width="108.5703125" style="3" customWidth="1"/>
    <col min="5" max="5" width="22.140625" style="3" customWidth="1"/>
    <col min="6" max="16384" width="11.42578125" style="3"/>
  </cols>
  <sheetData>
    <row r="2" spans="2:5" s="2" customFormat="1" ht="30" x14ac:dyDescent="0.25">
      <c r="B2" s="5" t="s">
        <v>51</v>
      </c>
      <c r="C2" s="5" t="s">
        <v>46</v>
      </c>
      <c r="D2" s="5" t="s">
        <v>47</v>
      </c>
      <c r="E2" s="5" t="s">
        <v>50</v>
      </c>
    </row>
    <row r="3" spans="2:5" x14ac:dyDescent="0.25">
      <c r="B3" s="4">
        <v>1</v>
      </c>
      <c r="C3" s="4" t="s">
        <v>32</v>
      </c>
      <c r="D3" s="7" t="s">
        <v>40</v>
      </c>
      <c r="E3" s="6" t="s">
        <v>28</v>
      </c>
    </row>
    <row r="4" spans="2:5" x14ac:dyDescent="0.25">
      <c r="B4" s="4">
        <v>2</v>
      </c>
      <c r="C4" s="4" t="s">
        <v>34</v>
      </c>
      <c r="D4" s="7" t="s">
        <v>41</v>
      </c>
      <c r="E4" s="6" t="s">
        <v>48</v>
      </c>
    </row>
    <row r="5" spans="2:5" ht="60" x14ac:dyDescent="0.25">
      <c r="B5" s="4">
        <v>3</v>
      </c>
      <c r="C5" s="4" t="s">
        <v>35</v>
      </c>
      <c r="D5" s="7" t="s">
        <v>42</v>
      </c>
      <c r="E5" s="6" t="s">
        <v>29</v>
      </c>
    </row>
    <row r="6" spans="2:5" x14ac:dyDescent="0.25">
      <c r="B6" s="4">
        <v>4</v>
      </c>
      <c r="C6" s="4" t="s">
        <v>36</v>
      </c>
      <c r="D6" s="7" t="s">
        <v>43</v>
      </c>
      <c r="E6" s="6" t="s">
        <v>30</v>
      </c>
    </row>
    <row r="7" spans="2:5" ht="30" x14ac:dyDescent="0.25">
      <c r="B7" s="4">
        <v>5</v>
      </c>
      <c r="C7" s="4" t="s">
        <v>37</v>
      </c>
      <c r="D7" s="7" t="s">
        <v>44</v>
      </c>
      <c r="E7" s="6" t="s">
        <v>49</v>
      </c>
    </row>
    <row r="8" spans="2:5" ht="30" x14ac:dyDescent="0.25">
      <c r="B8" s="4">
        <v>6</v>
      </c>
      <c r="C8" s="4" t="s">
        <v>38</v>
      </c>
      <c r="D8" s="7" t="s">
        <v>45</v>
      </c>
      <c r="E8" s="6" t="s">
        <v>49</v>
      </c>
    </row>
    <row r="9" spans="2:5" ht="30" x14ac:dyDescent="0.25">
      <c r="B9" s="4">
        <v>7</v>
      </c>
      <c r="C9" s="4" t="s">
        <v>39</v>
      </c>
      <c r="D9" s="7" t="s">
        <v>33</v>
      </c>
      <c r="E9" s="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Matriz de Riesgos ESE HSI</vt:lpstr>
      <vt:lpstr>Mapa1</vt:lpstr>
      <vt:lpstr>Calificación</vt:lpstr>
      <vt:lpstr>Mapa de Calor</vt:lpstr>
      <vt:lpstr>Valoración de Controles</vt:lpstr>
      <vt:lpstr>Acciones de Mitigación</vt:lpstr>
      <vt:lpstr>Seguimiento</vt:lpstr>
      <vt:lpstr>Matriz de Riesgos</vt:lpstr>
      <vt:lpstr>Clasificación de Riesgos</vt:lpstr>
      <vt:lpstr>'Acciones de Mitigación'!Área_de_impresión</vt:lpstr>
      <vt:lpstr>Calificación!Área_de_impresión</vt:lpstr>
      <vt:lpstr>'Mapa de Calor'!Área_de_impresión</vt:lpstr>
      <vt:lpstr>'Matriz de Riesgos ESE HSI'!Área_de_impresión</vt:lpstr>
      <vt:lpstr>Seguimiento!Área_de_impresión</vt:lpstr>
      <vt:lpstr>'Valoración de Controles'!Área_de_impresión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Interno</dc:creator>
  <cp:lastModifiedBy>HOSPITAL - Secretaria01</cp:lastModifiedBy>
  <cp:lastPrinted>2022-02-25T18:37:03Z</cp:lastPrinted>
  <dcterms:created xsi:type="dcterms:W3CDTF">2022-01-28T20:52:49Z</dcterms:created>
  <dcterms:modified xsi:type="dcterms:W3CDTF">2024-02-15T19:54:26Z</dcterms:modified>
</cp:coreProperties>
</file>