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PLAN DE ACCION 2018" sheetId="1" r:id="rId1"/>
  </sheets>
  <calcPr calcId="144525" concurrentCalc="0"/>
</workbook>
</file>

<file path=xl/calcChain.xml><?xml version="1.0" encoding="utf-8"?>
<calcChain xmlns="http://schemas.openxmlformats.org/spreadsheetml/2006/main">
  <c r="K3" i="1" l="1"/>
  <c r="H4" i="1"/>
  <c r="H5" i="1"/>
  <c r="H6" i="1"/>
  <c r="H7" i="1"/>
  <c r="G3" i="1"/>
  <c r="H3" i="1"/>
  <c r="AB17" i="1"/>
  <c r="E9" i="1"/>
  <c r="AB22" i="1"/>
  <c r="AA17" i="1"/>
  <c r="AA22" i="1"/>
  <c r="Z17" i="1"/>
  <c r="Z22" i="1"/>
  <c r="Y17" i="1"/>
  <c r="Y22" i="1"/>
  <c r="AB16" i="1"/>
  <c r="AB21" i="1"/>
  <c r="AA16" i="1"/>
  <c r="AA21" i="1"/>
  <c r="Z16" i="1"/>
  <c r="Z21" i="1"/>
  <c r="Y16" i="1"/>
  <c r="Y21" i="1"/>
  <c r="AB15" i="1"/>
  <c r="AB20" i="1"/>
  <c r="AA15" i="1"/>
  <c r="AA20" i="1"/>
  <c r="Z15" i="1"/>
  <c r="Z20" i="1"/>
  <c r="Y15" i="1"/>
  <c r="Y20" i="1"/>
  <c r="AB14" i="1"/>
  <c r="AB19" i="1"/>
  <c r="AA14" i="1"/>
  <c r="AA19" i="1"/>
  <c r="Z14" i="1"/>
  <c r="Z19" i="1"/>
  <c r="Y14" i="1"/>
  <c r="Y19" i="1"/>
  <c r="K7" i="1"/>
  <c r="K6" i="1"/>
  <c r="K5" i="1"/>
  <c r="K4" i="1"/>
  <c r="K8" i="1"/>
</calcChain>
</file>

<file path=xl/comments1.xml><?xml version="1.0" encoding="utf-8"?>
<comments xmlns="http://schemas.openxmlformats.org/spreadsheetml/2006/main">
  <authors>
    <author>usuario</author>
    <author>Claudia</author>
  </authors>
  <commentList>
    <comment ref="L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O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R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U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X1" authorId="0">
      <text>
        <r>
          <rPr>
            <sz val="10"/>
            <color indexed="81"/>
            <rFont val="Tahoma"/>
            <family val="2"/>
          </rPr>
          <t>Fecha planeada para realizar el seguimiento</t>
        </r>
      </text>
    </comment>
    <comment ref="X2" authorId="0">
      <text>
        <r>
          <rPr>
            <sz val="10"/>
            <color indexed="81"/>
            <rFont val="Tahoma"/>
            <family val="2"/>
          </rPr>
          <t>Nombre y cargo de la persona responsable de realizar el seguimiento al cumplimiento de las acciones de mejoramiento</t>
        </r>
      </text>
    </comment>
    <comment ref="Y2" authorId="0">
      <text>
        <r>
          <rPr>
            <sz val="10"/>
            <color indexed="81"/>
            <rFont val="Tahoma"/>
            <family val="2"/>
          </rPr>
          <t>Avance de la acción de mejoramiento al momento de realizar el seguimiento. Cumple, en desarrollo o no iniciada</t>
        </r>
      </text>
    </comment>
    <comment ref="AB3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Nombre del Indicador
puede ser uno del proceso
</t>
        </r>
      </text>
    </comment>
    <comment ref="X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Meta del indicador o de mejoramiento</t>
        </r>
      </text>
    </comment>
    <comment ref="Y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Z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A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B24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</commentList>
</comments>
</file>

<file path=xl/sharedStrings.xml><?xml version="1.0" encoding="utf-8"?>
<sst xmlns="http://schemas.openxmlformats.org/spreadsheetml/2006/main" count="152" uniqueCount="81">
  <si>
    <t>OBJETIVO</t>
  </si>
  <si>
    <t>PROYECTO</t>
  </si>
  <si>
    <t>META</t>
  </si>
  <si>
    <t>INDICADOR</t>
  </si>
  <si>
    <t xml:space="preserve">ACTIVIDAD </t>
  </si>
  <si>
    <t xml:space="preserve">TALENTO HUMANO </t>
  </si>
  <si>
    <t>GASTOS DIRECTOS</t>
  </si>
  <si>
    <t>COSTO TOTAL</t>
  </si>
  <si>
    <t>TRIMESTRE 1</t>
  </si>
  <si>
    <t>TRIMESTRE 2</t>
  </si>
  <si>
    <t>TRIMESTRE 3</t>
  </si>
  <si>
    <t>TRIMESTRE 4</t>
  </si>
  <si>
    <t>CARGO</t>
  </si>
  <si>
    <t>HORAS</t>
  </si>
  <si>
    <t>COSTO</t>
  </si>
  <si>
    <t>INSUMOS</t>
  </si>
  <si>
    <t>ENE</t>
  </si>
  <si>
    <t>FEB.</t>
  </si>
  <si>
    <t>MAR</t>
  </si>
  <si>
    <t>ABR.</t>
  </si>
  <si>
    <t>MAY</t>
  </si>
  <si>
    <t>JUN.</t>
  </si>
  <si>
    <t>JUL.</t>
  </si>
  <si>
    <t>AGO.</t>
  </si>
  <si>
    <t>SEP.</t>
  </si>
  <si>
    <t>OCT.</t>
  </si>
  <si>
    <t>NOV.</t>
  </si>
  <si>
    <t>DIC.</t>
  </si>
  <si>
    <t>Responsable del seguimiento</t>
  </si>
  <si>
    <t>Estado</t>
  </si>
  <si>
    <t>Gestionar el mejoramiento continuo de las condiciones físicas, ambientales, logísticas y de procesos para la adecuada prestación de los servicios de salud</t>
  </si>
  <si>
    <t xml:space="preserve">Gestión de la infraestructura, dotación, medio ambiente, proyección social
Gestión integral de la calidad
</t>
  </si>
  <si>
    <t>Realizar una campaña y conformar un voluntariado</t>
  </si>
  <si>
    <t>Ejecución campaña y voluntariado</t>
  </si>
  <si>
    <t>Realizar una campaña "Amo mi Hospital"</t>
  </si>
  <si>
    <t>Comunicador (a)
Gerente</t>
  </si>
  <si>
    <t>Energía, papelería, computador, papelería, equipos de oficina, Internet, servicios de litografía, movil</t>
  </si>
  <si>
    <t>X</t>
  </si>
  <si>
    <t>Gerente</t>
  </si>
  <si>
    <t>Conformación de un voluntariado hospitalario</t>
  </si>
  <si>
    <t>Comunicador (a) 
Gerente</t>
  </si>
  <si>
    <t>Energía, papelería, computador, papelería, equipos de oficina, Internet, servicios de litografía, movil, referenciación</t>
  </si>
  <si>
    <t>Papeleria, Contrato</t>
  </si>
  <si>
    <t>Implementación del 90% del plan de mantenimiento</t>
  </si>
  <si>
    <t>Porcentaje de implementación del plan de mantenimiento</t>
  </si>
  <si>
    <t xml:space="preserve">Adquisición de insumos y materiales para el mantenimiento </t>
  </si>
  <si>
    <t>Subdirección Administrativa, Regente de farmacia</t>
  </si>
  <si>
    <t>Papeleria, contrato, repuestos, bienes</t>
  </si>
  <si>
    <t>Servicios para el mantenimiento</t>
  </si>
  <si>
    <t>Implementación del 90% del PGIRS</t>
  </si>
  <si>
    <t>Porcentaje de implementación del PGIRS</t>
  </si>
  <si>
    <t xml:space="preserve">Implementar el Plan de gestión de residuos generados en la atención en salud y otras actividades </t>
  </si>
  <si>
    <t>Subdirección Administrativa, GAGA</t>
  </si>
  <si>
    <t>Papeleria, Contrato, dotación de implementos PGIRS</t>
  </si>
  <si>
    <t>TOTAL ACTIVIDADES</t>
  </si>
  <si>
    <t>INDICADORES DE CUMPLIMIENTO</t>
  </si>
  <si>
    <t>NUMERO ACTIVIDADES</t>
  </si>
  <si>
    <t>SEGUIMIENTO 1</t>
  </si>
  <si>
    <t>SEGUIMIENTO 2</t>
  </si>
  <si>
    <t>SEGUIMIENTO 3</t>
  </si>
  <si>
    <t>SEGUIMIENTO 4</t>
  </si>
  <si>
    <t>CUMPLIDA</t>
  </si>
  <si>
    <t>EN DESARROLLO</t>
  </si>
  <si>
    <t>ATRASADO</t>
  </si>
  <si>
    <t>NO INICIADO</t>
  </si>
  <si>
    <t>% CUMPLIMIENTO</t>
  </si>
  <si>
    <t xml:space="preserve">INDICADORES </t>
  </si>
  <si>
    <t>Medición inicial</t>
  </si>
  <si>
    <t>Medición final
Meta</t>
  </si>
  <si>
    <t>Seguimiento 1</t>
  </si>
  <si>
    <t>Seguimiento 2</t>
  </si>
  <si>
    <t>Seguimiento 3</t>
  </si>
  <si>
    <t>Seguimiento 4</t>
  </si>
  <si>
    <t>Cumplida</t>
  </si>
  <si>
    <t>En desarrollo</t>
  </si>
  <si>
    <t>Atrasada</t>
  </si>
  <si>
    <t>No iniciada</t>
  </si>
  <si>
    <t>SEGUIMIENTO 1: Fecha 31-03-2019</t>
  </si>
  <si>
    <t>SEGUIMIENTO 2: Fecha 30-06-2019</t>
  </si>
  <si>
    <t>SEGUIMIENTO 3: Fecha 29-09-2019</t>
  </si>
  <si>
    <t>SEGUIMIENTO 4: Fecha 14-12-2019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</si>
</sst>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4" fillId="0" borderId="9" applyFont="0" applyBorder="0" applyAlignment="0">
      <alignment horizontal="center" vertical="top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9" fontId="4" fillId="0" borderId="5" xfId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/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10">
    <cellStyle name="Estilo 1" xfId="2"/>
    <cellStyle name="Millares 2" xfId="3"/>
    <cellStyle name="Millares 2 2" xfId="4"/>
    <cellStyle name="Millares 3" xfId="5"/>
    <cellStyle name="Normal" xfId="0" builtinId="0"/>
    <cellStyle name="Normal 2" xfId="6"/>
    <cellStyle name="Normal 3" xfId="7"/>
    <cellStyle name="Porcentaje" xfId="1" builtinId="5"/>
    <cellStyle name="Porcentaje 2" xfId="8"/>
    <cellStyle name="Porcentual 2" xfId="9"/>
  </cellStyles>
  <dxfs count="4"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tabSelected="1" zoomScaleNormal="100" workbookViewId="0">
      <selection activeCell="K4" sqref="K4"/>
    </sheetView>
  </sheetViews>
  <sheetFormatPr baseColWidth="10" defaultRowHeight="12.75" x14ac:dyDescent="0.2"/>
  <cols>
    <col min="1" max="1" width="14.5703125" customWidth="1"/>
    <col min="6" max="6" width="12.42578125" customWidth="1"/>
    <col min="7" max="8" width="9.5703125" customWidth="1"/>
    <col min="12" max="23" width="5.7109375" customWidth="1"/>
    <col min="24" max="24" width="16.85546875" customWidth="1"/>
    <col min="25" max="25" width="15.7109375" customWidth="1"/>
    <col min="26" max="28" width="18.7109375" customWidth="1"/>
  </cols>
  <sheetData>
    <row r="1" spans="1:28" s="2" customFormat="1" ht="30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1" t="s">
        <v>5</v>
      </c>
      <c r="G1" s="32"/>
      <c r="H1" s="33"/>
      <c r="I1" s="41" t="s">
        <v>6</v>
      </c>
      <c r="J1" s="41"/>
      <c r="K1" s="42" t="s">
        <v>7</v>
      </c>
      <c r="L1" s="44" t="s">
        <v>8</v>
      </c>
      <c r="M1" s="34"/>
      <c r="N1" s="34"/>
      <c r="O1" s="34" t="s">
        <v>9</v>
      </c>
      <c r="P1" s="34"/>
      <c r="Q1" s="34"/>
      <c r="R1" s="34" t="s">
        <v>10</v>
      </c>
      <c r="S1" s="34"/>
      <c r="T1" s="34"/>
      <c r="U1" s="34" t="s">
        <v>11</v>
      </c>
      <c r="V1" s="34"/>
      <c r="W1" s="34"/>
      <c r="X1" s="34" t="s">
        <v>77</v>
      </c>
      <c r="Y1" s="34"/>
      <c r="Z1" s="1" t="s">
        <v>78</v>
      </c>
      <c r="AA1" s="1" t="s">
        <v>79</v>
      </c>
      <c r="AB1" s="1" t="s">
        <v>80</v>
      </c>
    </row>
    <row r="2" spans="1:28" s="2" customFormat="1" ht="27.75" customHeight="1" x14ac:dyDescent="0.2">
      <c r="A2" s="30"/>
      <c r="B2" s="30"/>
      <c r="C2" s="30"/>
      <c r="D2" s="30"/>
      <c r="E2" s="30"/>
      <c r="F2" s="3" t="s">
        <v>12</v>
      </c>
      <c r="G2" s="3" t="s">
        <v>13</v>
      </c>
      <c r="H2" s="4" t="s">
        <v>14</v>
      </c>
      <c r="I2" s="5" t="s">
        <v>15</v>
      </c>
      <c r="J2" s="6" t="s">
        <v>14</v>
      </c>
      <c r="K2" s="43"/>
      <c r="L2" s="7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29</v>
      </c>
      <c r="AA2" s="1" t="s">
        <v>29</v>
      </c>
      <c r="AB2" s="1" t="s">
        <v>29</v>
      </c>
    </row>
    <row r="3" spans="1:28" ht="102" customHeight="1" x14ac:dyDescent="0.2">
      <c r="A3" s="51" t="s">
        <v>30</v>
      </c>
      <c r="B3" s="51" t="s">
        <v>31</v>
      </c>
      <c r="C3" s="35" t="s">
        <v>32</v>
      </c>
      <c r="D3" s="36" t="s">
        <v>33</v>
      </c>
      <c r="E3" s="8" t="s">
        <v>34</v>
      </c>
      <c r="F3" s="8" t="s">
        <v>35</v>
      </c>
      <c r="G3" s="9">
        <f>1612/2</f>
        <v>806</v>
      </c>
      <c r="H3" s="10">
        <f>+G3*7489</f>
        <v>6036134</v>
      </c>
      <c r="I3" s="8" t="s">
        <v>36</v>
      </c>
      <c r="J3" s="11">
        <v>7875000</v>
      </c>
      <c r="K3" s="11">
        <f>+H3+J3</f>
        <v>13911134</v>
      </c>
      <c r="L3" s="12"/>
      <c r="M3" s="13"/>
      <c r="N3" s="13" t="s">
        <v>37</v>
      </c>
      <c r="O3" s="13" t="s">
        <v>37</v>
      </c>
      <c r="P3" s="13" t="s">
        <v>37</v>
      </c>
      <c r="Q3" s="13" t="s">
        <v>37</v>
      </c>
      <c r="R3" s="13" t="s">
        <v>37</v>
      </c>
      <c r="S3" s="13" t="s">
        <v>37</v>
      </c>
      <c r="T3" s="13" t="s">
        <v>37</v>
      </c>
      <c r="U3" s="13" t="s">
        <v>37</v>
      </c>
      <c r="V3" s="13" t="s">
        <v>37</v>
      </c>
      <c r="W3" s="13" t="s">
        <v>37</v>
      </c>
      <c r="X3" s="14" t="s">
        <v>38</v>
      </c>
      <c r="Y3" s="8"/>
      <c r="Z3" s="8"/>
      <c r="AA3" s="8"/>
      <c r="AB3" s="8"/>
    </row>
    <row r="4" spans="1:28" ht="102.6" customHeight="1" x14ac:dyDescent="0.2">
      <c r="A4" s="52"/>
      <c r="B4" s="52"/>
      <c r="C4" s="35"/>
      <c r="D4" s="36"/>
      <c r="E4" s="8" t="s">
        <v>39</v>
      </c>
      <c r="F4" s="8" t="s">
        <v>40</v>
      </c>
      <c r="G4" s="9">
        <v>80</v>
      </c>
      <c r="H4" s="10">
        <f t="shared" ref="H4:H7" si="0">+G4*7489</f>
        <v>599120</v>
      </c>
      <c r="I4" s="8" t="s">
        <v>41</v>
      </c>
      <c r="J4" s="11">
        <v>3675000</v>
      </c>
      <c r="K4" s="11">
        <f>+H4+J4</f>
        <v>4274120</v>
      </c>
      <c r="L4" s="12"/>
      <c r="M4" s="13"/>
      <c r="N4" s="13"/>
      <c r="O4" s="13" t="s">
        <v>37</v>
      </c>
      <c r="P4" s="13" t="s">
        <v>37</v>
      </c>
      <c r="Q4" s="13" t="s">
        <v>37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4" t="s">
        <v>38</v>
      </c>
      <c r="Y4" s="8"/>
      <c r="Z4" s="8"/>
      <c r="AA4" s="8"/>
      <c r="AB4" s="8"/>
    </row>
    <row r="5" spans="1:28" ht="102.6" customHeight="1" x14ac:dyDescent="0.2">
      <c r="A5" s="52"/>
      <c r="B5" s="52"/>
      <c r="C5" s="37" t="s">
        <v>43</v>
      </c>
      <c r="D5" s="39" t="s">
        <v>44</v>
      </c>
      <c r="E5" s="8" t="s">
        <v>45</v>
      </c>
      <c r="F5" s="8" t="s">
        <v>46</v>
      </c>
      <c r="G5" s="9">
        <v>80</v>
      </c>
      <c r="H5" s="10">
        <f t="shared" si="0"/>
        <v>599120</v>
      </c>
      <c r="I5" s="8" t="s">
        <v>47</v>
      </c>
      <c r="J5" s="11">
        <v>114450000</v>
      </c>
      <c r="K5" s="11">
        <f>H5+J5</f>
        <v>115049120</v>
      </c>
      <c r="L5" s="12" t="s">
        <v>37</v>
      </c>
      <c r="M5" s="13" t="s">
        <v>37</v>
      </c>
      <c r="N5" s="13" t="s">
        <v>37</v>
      </c>
      <c r="O5" s="13" t="s">
        <v>37</v>
      </c>
      <c r="P5" s="13" t="s">
        <v>37</v>
      </c>
      <c r="Q5" s="13" t="s">
        <v>37</v>
      </c>
      <c r="R5" s="13" t="s">
        <v>37</v>
      </c>
      <c r="S5" s="13" t="s">
        <v>37</v>
      </c>
      <c r="T5" s="13" t="s">
        <v>37</v>
      </c>
      <c r="U5" s="13" t="s">
        <v>37</v>
      </c>
      <c r="V5" s="13" t="s">
        <v>37</v>
      </c>
      <c r="W5" s="13" t="s">
        <v>37</v>
      </c>
      <c r="X5" s="14" t="s">
        <v>38</v>
      </c>
      <c r="Y5" s="8"/>
      <c r="Z5" s="8"/>
      <c r="AA5" s="8"/>
      <c r="AB5" s="8"/>
    </row>
    <row r="6" spans="1:28" ht="106.5" customHeight="1" x14ac:dyDescent="0.2">
      <c r="A6" s="52"/>
      <c r="B6" s="52"/>
      <c r="C6" s="38"/>
      <c r="D6" s="40"/>
      <c r="E6" s="8" t="s">
        <v>48</v>
      </c>
      <c r="F6" s="8" t="s">
        <v>46</v>
      </c>
      <c r="G6" s="9">
        <v>80</v>
      </c>
      <c r="H6" s="10">
        <f t="shared" si="0"/>
        <v>599120</v>
      </c>
      <c r="I6" s="8" t="s">
        <v>42</v>
      </c>
      <c r="J6" s="11">
        <v>94500000</v>
      </c>
      <c r="K6" s="11">
        <f>H6+J6</f>
        <v>95099120</v>
      </c>
      <c r="L6" s="12" t="s">
        <v>37</v>
      </c>
      <c r="M6" s="13" t="s">
        <v>37</v>
      </c>
      <c r="N6" s="13" t="s">
        <v>37</v>
      </c>
      <c r="O6" s="13" t="s">
        <v>37</v>
      </c>
      <c r="P6" s="13" t="s">
        <v>37</v>
      </c>
      <c r="Q6" s="13" t="s">
        <v>37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4" t="s">
        <v>38</v>
      </c>
      <c r="Y6" s="8"/>
      <c r="Z6" s="8"/>
      <c r="AA6" s="8"/>
      <c r="AB6" s="8"/>
    </row>
    <row r="7" spans="1:28" ht="106.5" customHeight="1" x14ac:dyDescent="0.2">
      <c r="A7" s="53"/>
      <c r="B7" s="53"/>
      <c r="C7" s="9" t="s">
        <v>49</v>
      </c>
      <c r="D7" s="15" t="s">
        <v>50</v>
      </c>
      <c r="E7" s="8" t="s">
        <v>51</v>
      </c>
      <c r="F7" s="8" t="s">
        <v>52</v>
      </c>
      <c r="G7" s="9">
        <v>60</v>
      </c>
      <c r="H7" s="10">
        <f t="shared" si="0"/>
        <v>449340</v>
      </c>
      <c r="I7" s="8" t="s">
        <v>53</v>
      </c>
      <c r="J7" s="11">
        <v>22050000</v>
      </c>
      <c r="K7" s="11">
        <f>H7+J7</f>
        <v>22499340</v>
      </c>
      <c r="L7" s="12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4" t="s">
        <v>38</v>
      </c>
      <c r="Y7" s="8"/>
      <c r="Z7" s="8"/>
      <c r="AA7" s="8"/>
      <c r="AB7" s="8"/>
    </row>
    <row r="8" spans="1:28" x14ac:dyDescent="0.2">
      <c r="J8">
        <v>0</v>
      </c>
      <c r="K8" s="11">
        <f>SUM(K3:K7)</f>
        <v>250832834</v>
      </c>
    </row>
    <row r="9" spans="1:28" x14ac:dyDescent="0.2">
      <c r="A9" s="45" t="s">
        <v>54</v>
      </c>
      <c r="B9" s="46"/>
      <c r="C9" s="46"/>
      <c r="D9" s="46"/>
      <c r="E9" s="16">
        <f>COUNTA(E3:E7)</f>
        <v>5</v>
      </c>
    </row>
    <row r="12" spans="1:28" x14ac:dyDescent="0.2">
      <c r="X12" s="47" t="s">
        <v>55</v>
      </c>
      <c r="Y12" s="47"/>
      <c r="Z12" s="47"/>
      <c r="AA12" s="47"/>
      <c r="AB12" s="47"/>
    </row>
    <row r="13" spans="1:28" ht="25.5" x14ac:dyDescent="0.2">
      <c r="X13" s="17" t="s">
        <v>56</v>
      </c>
      <c r="Y13" s="18" t="s">
        <v>57</v>
      </c>
      <c r="Z13" s="18" t="s">
        <v>58</v>
      </c>
      <c r="AA13" s="18" t="s">
        <v>59</v>
      </c>
      <c r="AB13" s="18" t="s">
        <v>60</v>
      </c>
    </row>
    <row r="14" spans="1:28" x14ac:dyDescent="0.2">
      <c r="X14" s="19" t="s">
        <v>61</v>
      </c>
      <c r="Y14" s="20">
        <f>COUNTIF($Y$3:$Y$7,$A$51)</f>
        <v>0</v>
      </c>
      <c r="Z14" s="20">
        <f>COUNTIF($Z$3:$Z$7,$A$51)</f>
        <v>0</v>
      </c>
      <c r="AA14" s="20">
        <f>COUNTIF($AA$3:$AA$7,$A$51)</f>
        <v>0</v>
      </c>
      <c r="AB14" s="20">
        <f>COUNTIF($AB$3:$AB$7,$A$51)</f>
        <v>0</v>
      </c>
    </row>
    <row r="15" spans="1:28" x14ac:dyDescent="0.2">
      <c r="X15" s="21" t="s">
        <v>62</v>
      </c>
      <c r="Y15" s="20">
        <f>COUNTIF(Y3:Y7,$A$52)</f>
        <v>0</v>
      </c>
      <c r="Z15" s="20">
        <f>COUNTIF(Z3:Z7,$A$52)</f>
        <v>0</v>
      </c>
      <c r="AA15" s="20">
        <f>COUNTIF(AA3:AA7,$A$52)</f>
        <v>0</v>
      </c>
      <c r="AB15" s="20">
        <f>COUNTIF(AB3:AB7,$A$52)</f>
        <v>0</v>
      </c>
    </row>
    <row r="16" spans="1:28" x14ac:dyDescent="0.2">
      <c r="X16" s="21" t="s">
        <v>63</v>
      </c>
      <c r="Y16" s="20">
        <f>COUNTIF(Y3:Y7,$A$53)</f>
        <v>0</v>
      </c>
      <c r="Z16" s="20">
        <f>COUNTIF(Z3:Z7,$A$53)</f>
        <v>0</v>
      </c>
      <c r="AA16" s="20">
        <f>COUNTIF(AA3:AA7,$A$53)</f>
        <v>0</v>
      </c>
      <c r="AB16" s="20">
        <f>COUNTIF(AB3:AB7,$A$53)</f>
        <v>0</v>
      </c>
    </row>
    <row r="17" spans="19:28" x14ac:dyDescent="0.2">
      <c r="X17" s="22" t="s">
        <v>64</v>
      </c>
      <c r="Y17" s="20">
        <f>COUNTIF(Y3:Y7,$A$54)</f>
        <v>0</v>
      </c>
      <c r="Z17" s="20">
        <f>COUNTIF(Z3:Z7,$A$54)</f>
        <v>0</v>
      </c>
      <c r="AA17" s="20">
        <f>COUNTIF(AA3:AA7,$A$54)</f>
        <v>0</v>
      </c>
      <c r="AB17" s="20">
        <f>COUNTIF(AB3:AB7,$A$54)</f>
        <v>0</v>
      </c>
    </row>
    <row r="18" spans="19:28" ht="25.5" x14ac:dyDescent="0.2">
      <c r="X18" s="23" t="s">
        <v>65</v>
      </c>
      <c r="Y18" s="18" t="s">
        <v>57</v>
      </c>
      <c r="Z18" s="18" t="s">
        <v>58</v>
      </c>
      <c r="AA18" s="18" t="s">
        <v>59</v>
      </c>
      <c r="AB18" s="18" t="s">
        <v>60</v>
      </c>
    </row>
    <row r="19" spans="19:28" x14ac:dyDescent="0.2">
      <c r="X19" s="24" t="s">
        <v>61</v>
      </c>
      <c r="Y19" s="25">
        <f>+Y14/$E$9</f>
        <v>0</v>
      </c>
      <c r="Z19" s="25">
        <f>+Z14/$E$9</f>
        <v>0</v>
      </c>
      <c r="AA19" s="25">
        <f>+AA14/$E$9</f>
        <v>0</v>
      </c>
      <c r="AB19" s="25">
        <f>+AB14/$E$9</f>
        <v>0</v>
      </c>
    </row>
    <row r="20" spans="19:28" x14ac:dyDescent="0.2">
      <c r="X20" s="24" t="s">
        <v>62</v>
      </c>
      <c r="Y20" s="25">
        <f t="shared" ref="Y20:AB22" si="1">+Y15/$E$9</f>
        <v>0</v>
      </c>
      <c r="Z20" s="25">
        <f t="shared" si="1"/>
        <v>0</v>
      </c>
      <c r="AA20" s="25">
        <f t="shared" si="1"/>
        <v>0</v>
      </c>
      <c r="AB20" s="25">
        <f t="shared" si="1"/>
        <v>0</v>
      </c>
    </row>
    <row r="21" spans="19:28" x14ac:dyDescent="0.2">
      <c r="X21" s="24" t="s">
        <v>63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</row>
    <row r="22" spans="19:28" x14ac:dyDescent="0.2">
      <c r="X22" s="24" t="s">
        <v>64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</row>
    <row r="24" spans="19:28" ht="25.5" x14ac:dyDescent="0.2">
      <c r="S24" s="48" t="s">
        <v>66</v>
      </c>
      <c r="T24" s="48"/>
      <c r="U24" s="48"/>
      <c r="V24" s="48" t="s">
        <v>67</v>
      </c>
      <c r="W24" s="48"/>
      <c r="X24" s="23" t="s">
        <v>68</v>
      </c>
      <c r="Y24" s="23" t="s">
        <v>69</v>
      </c>
      <c r="Z24" s="23" t="s">
        <v>70</v>
      </c>
      <c r="AA24" s="23" t="s">
        <v>71</v>
      </c>
      <c r="AB24" s="23" t="s">
        <v>72</v>
      </c>
    </row>
    <row r="25" spans="19:28" x14ac:dyDescent="0.2">
      <c r="S25" s="49"/>
      <c r="T25" s="49"/>
      <c r="U25" s="49"/>
      <c r="V25" s="50"/>
      <c r="W25" s="50"/>
      <c r="X25" s="26"/>
      <c r="Y25" s="26"/>
      <c r="Z25" s="26"/>
      <c r="AA25" s="26"/>
      <c r="AB25" s="26"/>
    </row>
    <row r="26" spans="19:28" x14ac:dyDescent="0.2">
      <c r="S26" s="49"/>
      <c r="T26" s="49"/>
      <c r="U26" s="49"/>
      <c r="V26" s="50"/>
      <c r="W26" s="50"/>
      <c r="X26" s="26"/>
      <c r="Y26" s="26"/>
      <c r="Z26" s="26"/>
      <c r="AA26" s="26"/>
      <c r="AB26" s="26"/>
    </row>
    <row r="27" spans="19:28" x14ac:dyDescent="0.2">
      <c r="S27" s="49"/>
      <c r="T27" s="49"/>
      <c r="U27" s="49"/>
      <c r="V27" s="50"/>
      <c r="W27" s="50"/>
      <c r="X27" s="26"/>
      <c r="Y27" s="26"/>
      <c r="Z27" s="26"/>
      <c r="AA27" s="26"/>
      <c r="AB27" s="26"/>
    </row>
    <row r="28" spans="19:28" x14ac:dyDescent="0.2">
      <c r="S28" s="49"/>
      <c r="T28" s="49"/>
      <c r="U28" s="49"/>
      <c r="V28" s="50"/>
      <c r="W28" s="50"/>
      <c r="X28" s="26"/>
      <c r="Y28" s="26"/>
      <c r="Z28" s="26"/>
      <c r="AA28" s="26"/>
      <c r="AB28" s="26"/>
    </row>
    <row r="29" spans="19:28" x14ac:dyDescent="0.2">
      <c r="S29" s="49"/>
      <c r="T29" s="49"/>
      <c r="U29" s="49"/>
      <c r="V29" s="50"/>
      <c r="W29" s="50"/>
      <c r="X29" s="27"/>
      <c r="Y29" s="27"/>
      <c r="Z29" s="27"/>
      <c r="AA29" s="27"/>
      <c r="AB29" s="27"/>
    </row>
    <row r="30" spans="19:28" x14ac:dyDescent="0.2">
      <c r="S30" s="49"/>
      <c r="T30" s="49"/>
      <c r="U30" s="49"/>
      <c r="V30" s="50"/>
      <c r="W30" s="50"/>
      <c r="X30" s="27"/>
      <c r="Y30" s="27"/>
      <c r="Z30" s="27"/>
      <c r="AA30" s="27"/>
      <c r="AB30" s="27"/>
    </row>
    <row r="31" spans="19:28" x14ac:dyDescent="0.2">
      <c r="S31" s="49"/>
      <c r="T31" s="49"/>
      <c r="U31" s="49"/>
      <c r="V31" s="50"/>
      <c r="W31" s="50"/>
      <c r="X31" s="27"/>
      <c r="Y31" s="27"/>
      <c r="Z31" s="27"/>
      <c r="AA31" s="27"/>
      <c r="AB31" s="27"/>
    </row>
    <row r="32" spans="19:28" x14ac:dyDescent="0.2">
      <c r="S32" s="49"/>
      <c r="T32" s="49"/>
      <c r="U32" s="49"/>
      <c r="V32" s="50"/>
      <c r="W32" s="50"/>
      <c r="X32" s="27"/>
      <c r="Y32" s="27"/>
      <c r="Z32" s="27"/>
      <c r="AA32" s="27"/>
      <c r="AB32" s="27"/>
    </row>
    <row r="33" spans="19:28" x14ac:dyDescent="0.2">
      <c r="S33" s="49"/>
      <c r="T33" s="49"/>
      <c r="U33" s="49"/>
      <c r="V33" s="50"/>
      <c r="W33" s="50"/>
      <c r="X33" s="27"/>
      <c r="Y33" s="27"/>
      <c r="Z33" s="27"/>
      <c r="AA33" s="27"/>
      <c r="AB33" s="27"/>
    </row>
    <row r="34" spans="19:28" x14ac:dyDescent="0.2">
      <c r="S34" s="49"/>
      <c r="T34" s="49"/>
      <c r="U34" s="49"/>
      <c r="V34" s="50"/>
      <c r="W34" s="50"/>
      <c r="X34" s="27"/>
      <c r="Y34" s="27"/>
      <c r="Z34" s="27"/>
      <c r="AA34" s="27"/>
      <c r="AB34" s="27"/>
    </row>
    <row r="35" spans="19:28" x14ac:dyDescent="0.2">
      <c r="S35" s="49"/>
      <c r="T35" s="49"/>
      <c r="U35" s="49"/>
      <c r="V35" s="50"/>
      <c r="W35" s="50"/>
      <c r="X35" s="27"/>
      <c r="Y35" s="27"/>
      <c r="Z35" s="27"/>
      <c r="AA35" s="27"/>
      <c r="AB35" s="27"/>
    </row>
    <row r="51" spans="1:1" x14ac:dyDescent="0.2">
      <c r="A51" s="28" t="s">
        <v>73</v>
      </c>
    </row>
    <row r="52" spans="1:1" x14ac:dyDescent="0.2">
      <c r="A52" s="28" t="s">
        <v>74</v>
      </c>
    </row>
    <row r="53" spans="1:1" x14ac:dyDescent="0.2">
      <c r="A53" s="28" t="s">
        <v>75</v>
      </c>
    </row>
    <row r="54" spans="1:1" x14ac:dyDescent="0.2">
      <c r="A54" s="28" t="s">
        <v>76</v>
      </c>
    </row>
  </sheetData>
  <mergeCells count="45">
    <mergeCell ref="S30:U30"/>
    <mergeCell ref="V30:W30"/>
    <mergeCell ref="S31:U31"/>
    <mergeCell ref="V31:W31"/>
    <mergeCell ref="S35:U35"/>
    <mergeCell ref="V35:W35"/>
    <mergeCell ref="S32:U32"/>
    <mergeCell ref="V32:W32"/>
    <mergeCell ref="S33:U33"/>
    <mergeCell ref="V33:W33"/>
    <mergeCell ref="S34:U34"/>
    <mergeCell ref="V34:W34"/>
    <mergeCell ref="S27:U27"/>
    <mergeCell ref="V27:W27"/>
    <mergeCell ref="S28:U28"/>
    <mergeCell ref="V28:W28"/>
    <mergeCell ref="S29:U29"/>
    <mergeCell ref="V29:W29"/>
    <mergeCell ref="S24:U24"/>
    <mergeCell ref="V24:W24"/>
    <mergeCell ref="S25:U25"/>
    <mergeCell ref="V25:W25"/>
    <mergeCell ref="S26:U26"/>
    <mergeCell ref="V26:W26"/>
    <mergeCell ref="A1:A2"/>
    <mergeCell ref="B1:B2"/>
    <mergeCell ref="C1:C2"/>
    <mergeCell ref="A9:D9"/>
    <mergeCell ref="X12:AB12"/>
    <mergeCell ref="D1:D2"/>
    <mergeCell ref="E1:E2"/>
    <mergeCell ref="F1:H1"/>
    <mergeCell ref="X1:Y1"/>
    <mergeCell ref="A3:A7"/>
    <mergeCell ref="B3:B7"/>
    <mergeCell ref="C3:C4"/>
    <mergeCell ref="D3:D4"/>
    <mergeCell ref="C5:C6"/>
    <mergeCell ref="D5:D6"/>
    <mergeCell ref="I1:J1"/>
    <mergeCell ref="K1:K2"/>
    <mergeCell ref="L1:N1"/>
    <mergeCell ref="O1:Q1"/>
    <mergeCell ref="R1:T1"/>
    <mergeCell ref="U1:W1"/>
  </mergeCells>
  <conditionalFormatting sqref="Y3:AB7">
    <cfRule type="containsText" dxfId="3" priority="1" operator="containsText" text="NO INICIADA">
      <formula>NOT(ISERROR(SEARCH("NO INICIADA",Y3)))</formula>
    </cfRule>
    <cfRule type="containsText" dxfId="2" priority="2" operator="containsText" text="ATRASADA">
      <formula>NOT(ISERROR(SEARCH("ATRASADA",Y3)))</formula>
    </cfRule>
    <cfRule type="containsText" dxfId="1" priority="3" operator="containsText" text="EN DESARROLLO">
      <formula>NOT(ISERROR(SEARCH("EN DESARROLLO",Y3)))</formula>
    </cfRule>
    <cfRule type="containsText" dxfId="0" priority="4" operator="containsText" text="CUMPLIDA">
      <formula>NOT(ISERROR(SEARCH("CUMPLIDA",Y3)))</formula>
    </cfRule>
  </conditionalFormatting>
  <dataValidations count="1">
    <dataValidation type="list" allowBlank="1" showInputMessage="1" showErrorMessage="1" sqref="Y3:AB7">
      <formula1>$A$51:$A$54</formula1>
    </dataValidation>
  </dataValidations>
  <printOptions horizontalCentered="1"/>
  <pageMargins left="0.55118110236220474" right="0.59055118110236227" top="1.5748031496062993" bottom="0.74803149606299213" header="0.78740157480314965" footer="0.31496062992125984"/>
  <pageSetup orientation="landscape" horizontalDpi="300" verticalDpi="300" r:id="rId1"/>
  <headerFooter>
    <oddHeader>&amp;L&amp;G&amp;C&amp;"Arial,Negrita"ESE HOSPITAL SANTA ISABEL SAN PEDRO DE LOS MILAGROSPLAN DE DESARROLLO 2012 - 2016PLAN DE ACCIÓN 2015&amp;"Arial,Normal"</oddHeader>
    <oddFooter>&amp;LPLAN DE DESARROLLO 2012 - 2016&amp;R&amp;P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usuario 1</cp:lastModifiedBy>
  <dcterms:created xsi:type="dcterms:W3CDTF">2018-01-10T17:09:30Z</dcterms:created>
  <dcterms:modified xsi:type="dcterms:W3CDTF">2019-01-31T17:18:09Z</dcterms:modified>
</cp:coreProperties>
</file>